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SCIENCE-BIO-CDB-NHE1_lab\NHE1-lab\Manuscripts\Submitted\PRLR ms Raul et al (Amalie P, Stine)\AP data\Prism + Excel files\"/>
    </mc:Choice>
  </mc:AlternateContent>
  <bookViews>
    <workbookView xWindow="564" yWindow="900" windowWidth="28236" windowHeight="17100" activeTab="3"/>
  </bookViews>
  <sheets>
    <sheet name="1N" sheetId="1" r:id="rId1"/>
    <sheet name="2N" sheetId="4" r:id="rId2"/>
    <sheet name="3n" sheetId="5" r:id="rId3"/>
    <sheet name="Summary" sheetId="6" r:id="rId4"/>
  </sheet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16" i="5" l="1"/>
  <c r="K16" i="5"/>
  <c r="I16" i="5"/>
  <c r="G16" i="5"/>
  <c r="C16" i="5"/>
  <c r="E16" i="5"/>
  <c r="C17" i="4"/>
  <c r="C17" i="1"/>
  <c r="M17" i="4"/>
  <c r="K17" i="4"/>
  <c r="I17" i="4"/>
  <c r="G17" i="4"/>
  <c r="E17" i="4"/>
  <c r="M17" i="1"/>
  <c r="K17" i="1"/>
  <c r="I17" i="1"/>
  <c r="G17" i="1"/>
  <c r="E17" i="1"/>
  <c r="K36" i="6"/>
  <c r="L36" i="6"/>
  <c r="M36" i="6"/>
  <c r="N36" i="6"/>
  <c r="O36" i="6"/>
  <c r="J36" i="6"/>
  <c r="K35" i="6"/>
  <c r="L35" i="6"/>
  <c r="M35" i="6"/>
  <c r="N35" i="6"/>
  <c r="O35" i="6"/>
  <c r="J35" i="6"/>
  <c r="K34" i="6"/>
  <c r="L34" i="6"/>
  <c r="M34" i="6"/>
  <c r="N34" i="6"/>
  <c r="O34" i="6"/>
  <c r="J34" i="6"/>
  <c r="G7" i="6"/>
  <c r="G8" i="6"/>
  <c r="F7" i="6"/>
  <c r="F8" i="6"/>
  <c r="E7" i="6"/>
  <c r="E8" i="6"/>
  <c r="D7" i="6"/>
  <c r="D8" i="6"/>
  <c r="C7" i="6"/>
  <c r="C8" i="6"/>
  <c r="B7" i="6"/>
  <c r="B8" i="6"/>
  <c r="G6" i="6"/>
  <c r="F6" i="6"/>
  <c r="E6" i="6"/>
  <c r="D6" i="6"/>
  <c r="C6" i="6"/>
  <c r="B6" i="6"/>
  <c r="D14" i="5"/>
  <c r="D15" i="5"/>
  <c r="B11" i="5"/>
  <c r="B14" i="5"/>
  <c r="D11" i="5"/>
  <c r="M11" i="5"/>
  <c r="M14" i="5"/>
  <c r="M15" i="5"/>
  <c r="L11" i="5"/>
  <c r="L14" i="5"/>
  <c r="L15" i="5"/>
  <c r="K11" i="5"/>
  <c r="K14" i="5"/>
  <c r="K15" i="5"/>
  <c r="J11" i="5"/>
  <c r="J14" i="5"/>
  <c r="J15" i="5"/>
  <c r="I11" i="5"/>
  <c r="I14" i="5"/>
  <c r="I15" i="5"/>
  <c r="H11" i="5"/>
  <c r="H14" i="5"/>
  <c r="H15" i="5"/>
  <c r="G11" i="5"/>
  <c r="G14" i="5"/>
  <c r="G15" i="5"/>
  <c r="F11" i="5"/>
  <c r="F14" i="5"/>
  <c r="F15" i="5"/>
  <c r="E11" i="5"/>
  <c r="E14" i="5"/>
  <c r="E15" i="5"/>
  <c r="C11" i="5"/>
  <c r="C14" i="5"/>
  <c r="C15" i="5"/>
  <c r="B11" i="4"/>
  <c r="C11" i="4"/>
  <c r="D11" i="4"/>
  <c r="E11" i="4"/>
  <c r="F11" i="4"/>
  <c r="G11" i="4"/>
  <c r="H11" i="4"/>
  <c r="I11" i="4"/>
  <c r="J11" i="4"/>
  <c r="K11" i="4"/>
  <c r="L11" i="4"/>
  <c r="M11" i="4"/>
  <c r="B14" i="4"/>
  <c r="C14" i="4"/>
  <c r="D14" i="4"/>
  <c r="E14" i="4"/>
  <c r="F14" i="4"/>
  <c r="G14" i="4"/>
  <c r="H14" i="4"/>
  <c r="I14" i="4"/>
  <c r="J14" i="4"/>
  <c r="K14" i="4"/>
  <c r="L14" i="4"/>
  <c r="M14" i="4"/>
  <c r="B15" i="4"/>
  <c r="C15" i="4"/>
  <c r="D15" i="4"/>
  <c r="E15" i="4"/>
  <c r="F15" i="4"/>
  <c r="G15" i="4"/>
  <c r="H15" i="4"/>
  <c r="I15" i="4"/>
  <c r="J15" i="4"/>
  <c r="K15" i="4"/>
  <c r="L15" i="4"/>
  <c r="M15" i="4"/>
  <c r="B16" i="4"/>
  <c r="C16" i="4"/>
  <c r="D16" i="4"/>
  <c r="E16" i="4"/>
  <c r="F16" i="4"/>
  <c r="G16" i="4"/>
  <c r="H16" i="4"/>
  <c r="I16" i="4"/>
  <c r="J16" i="4"/>
  <c r="K16" i="4"/>
  <c r="L16" i="4"/>
  <c r="M16" i="4"/>
  <c r="B11" i="1"/>
  <c r="B14" i="1"/>
  <c r="D11" i="1"/>
  <c r="D14" i="1"/>
  <c r="B15" i="1"/>
  <c r="B16" i="1"/>
  <c r="M11" i="1"/>
  <c r="M14" i="1"/>
  <c r="M15" i="1"/>
  <c r="L11" i="1"/>
  <c r="L14" i="1"/>
  <c r="L15" i="1"/>
  <c r="M16" i="1"/>
  <c r="L16" i="1"/>
  <c r="K11" i="1"/>
  <c r="K14" i="1"/>
  <c r="K15" i="1"/>
  <c r="J11" i="1"/>
  <c r="J14" i="1"/>
  <c r="J15" i="1"/>
  <c r="K16" i="1"/>
  <c r="J16" i="1"/>
  <c r="I11" i="1"/>
  <c r="I14" i="1"/>
  <c r="I15" i="1"/>
  <c r="H11" i="1"/>
  <c r="H14" i="1"/>
  <c r="H15" i="1"/>
  <c r="I16" i="1"/>
  <c r="H16" i="1"/>
  <c r="G11" i="1"/>
  <c r="G14" i="1"/>
  <c r="G15" i="1"/>
  <c r="F11" i="1"/>
  <c r="F14" i="1"/>
  <c r="F15" i="1"/>
  <c r="G16" i="1"/>
  <c r="F16" i="1"/>
  <c r="E11" i="1"/>
  <c r="E14" i="1"/>
  <c r="E15" i="1"/>
  <c r="D15" i="1"/>
  <c r="E16" i="1"/>
  <c r="D16" i="1"/>
  <c r="C11" i="1"/>
  <c r="C14" i="1"/>
  <c r="C15" i="1"/>
  <c r="C16" i="1"/>
</calcChain>
</file>

<file path=xl/sharedStrings.xml><?xml version="1.0" encoding="utf-8"?>
<sst xmlns="http://schemas.openxmlformats.org/spreadsheetml/2006/main" count="122" uniqueCount="30">
  <si>
    <t>Mock</t>
  </si>
  <si>
    <t>WT</t>
  </si>
  <si>
    <t>K4G</t>
  </si>
  <si>
    <t>K4E</t>
  </si>
  <si>
    <t>Phi4G</t>
  </si>
  <si>
    <t>3GAG</t>
  </si>
  <si>
    <t>Mock + stim</t>
  </si>
  <si>
    <t>WT + stim</t>
  </si>
  <si>
    <t>K4G + stim</t>
  </si>
  <si>
    <t>K4E+stim</t>
  </si>
  <si>
    <t>Phi4G + stim</t>
  </si>
  <si>
    <t>3n</t>
  </si>
  <si>
    <t>3GAG + stim</t>
  </si>
  <si>
    <t>p150 1</t>
  </si>
  <si>
    <t>P150 2</t>
  </si>
  <si>
    <t>STAT5</t>
  </si>
  <si>
    <t>pSTAT5</t>
  </si>
  <si>
    <t>Norm t. WT</t>
  </si>
  <si>
    <t>Norm t. STAT5</t>
  </si>
  <si>
    <t>Norm t. WT ustim</t>
  </si>
  <si>
    <t>Norm t. ustim</t>
  </si>
  <si>
    <t>1n</t>
  </si>
  <si>
    <t>2n</t>
  </si>
  <si>
    <t xml:space="preserve"> </t>
  </si>
  <si>
    <t>avg</t>
  </si>
  <si>
    <t>sd</t>
  </si>
  <si>
    <t>sem</t>
  </si>
  <si>
    <t>NORM only to WT</t>
  </si>
  <si>
    <t>Norm to unstim:</t>
  </si>
  <si>
    <t>Norm to WT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</si>
</sst>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0" borderId="0" xfId="0" applyAlignment="1">
      <alignment vertical="center"/>
    </xf>
    <xf numFmtId="0" fontId="0" fillId="0" borderId="0" xfId="0" applyFont="1"/>
    <xf numFmtId="0" fontId="0" fillId="4" borderId="1" xfId="0" applyFill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Normaliseret</a:t>
            </a:r>
            <a:r>
              <a:rPr lang="da-DK" baseline="0"/>
              <a:t> til ustim</a:t>
            </a:r>
            <a:endParaRPr lang="da-DK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('1N'!$C$16,'1N'!$E$16,'1N'!$G$16,'1N'!$I$16,'1N'!$K$16,'1N'!$M$16)</c:f>
              <c:numCache>
                <c:formatCode>General</c:formatCode>
                <c:ptCount val="6"/>
                <c:pt idx="0">
                  <c:v>1.1837405242262502</c:v>
                </c:pt>
                <c:pt idx="1">
                  <c:v>7.653078369768509</c:v>
                </c:pt>
                <c:pt idx="2">
                  <c:v>1.3820375885712737</c:v>
                </c:pt>
                <c:pt idx="3">
                  <c:v>2.6934775486456055</c:v>
                </c:pt>
                <c:pt idx="4">
                  <c:v>1.6205638890161018</c:v>
                </c:pt>
                <c:pt idx="5">
                  <c:v>6.1091821238747617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08-2C45-B34B-A7C59DAF63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340656"/>
        <c:axId val="236342336"/>
      </c:barChart>
      <c:catAx>
        <c:axId val="236340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36342336"/>
        <c:crosses val="autoZero"/>
        <c:auto val="1"/>
        <c:lblAlgn val="ctr"/>
        <c:lblOffset val="100"/>
        <c:noMultiLvlLbl val="0"/>
      </c:catAx>
      <c:valAx>
        <c:axId val="236342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36340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Normaliseret</a:t>
            </a:r>
            <a:r>
              <a:rPr lang="da-DK" baseline="0"/>
              <a:t> til WT ustim </a:t>
            </a:r>
            <a:endParaRPr lang="da-DK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'1N'!$B$3:$M$3</c:f>
              <c:strCache>
                <c:ptCount val="12"/>
                <c:pt idx="0">
                  <c:v>Mock</c:v>
                </c:pt>
                <c:pt idx="1">
                  <c:v>Mock + stim</c:v>
                </c:pt>
                <c:pt idx="2">
                  <c:v>WT</c:v>
                </c:pt>
                <c:pt idx="3">
                  <c:v>WT + stim</c:v>
                </c:pt>
                <c:pt idx="4">
                  <c:v>K4G</c:v>
                </c:pt>
                <c:pt idx="5">
                  <c:v>K4G + stim</c:v>
                </c:pt>
                <c:pt idx="6">
                  <c:v>K4E</c:v>
                </c:pt>
                <c:pt idx="7">
                  <c:v>K4E+stim</c:v>
                </c:pt>
                <c:pt idx="8">
                  <c:v>Phi4G</c:v>
                </c:pt>
                <c:pt idx="9">
                  <c:v>Phi4G + stim</c:v>
                </c:pt>
                <c:pt idx="10">
                  <c:v>3GAG</c:v>
                </c:pt>
                <c:pt idx="11">
                  <c:v>3GAG + stim</c:v>
                </c:pt>
              </c:strCache>
            </c:strRef>
          </c:cat>
          <c:val>
            <c:numRef>
              <c:f>'1N'!$B$15:$M$15</c:f>
              <c:numCache>
                <c:formatCode>General</c:formatCode>
                <c:ptCount val="12"/>
                <c:pt idx="0">
                  <c:v>1.6626062676217443</c:v>
                </c:pt>
                <c:pt idx="1">
                  <c:v>1.968094414816413</c:v>
                </c:pt>
                <c:pt idx="2">
                  <c:v>1</c:v>
                </c:pt>
                <c:pt idx="3">
                  <c:v>7.653078369768509</c:v>
                </c:pt>
                <c:pt idx="4">
                  <c:v>0.94265358803129251</c:v>
                </c:pt>
                <c:pt idx="5">
                  <c:v>1.3027826916608263</c:v>
                </c:pt>
                <c:pt idx="6">
                  <c:v>0.82656461139737536</c:v>
                </c:pt>
                <c:pt idx="7">
                  <c:v>2.22633322330381</c:v>
                </c:pt>
                <c:pt idx="8">
                  <c:v>0.61087583058871253</c:v>
                </c:pt>
                <c:pt idx="9">
                  <c:v>0.98996331172478536</c:v>
                </c:pt>
                <c:pt idx="10">
                  <c:v>0.65508121396437891</c:v>
                </c:pt>
                <c:pt idx="11">
                  <c:v>4.0020104420373617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00-164A-9434-DE932D2B19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848016"/>
        <c:axId val="237494816"/>
      </c:barChart>
      <c:catAx>
        <c:axId val="23684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37494816"/>
        <c:crosses val="autoZero"/>
        <c:auto val="1"/>
        <c:lblAlgn val="ctr"/>
        <c:lblOffset val="100"/>
        <c:noMultiLvlLbl val="0"/>
      </c:catAx>
      <c:valAx>
        <c:axId val="23749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36848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Normaliseret</a:t>
            </a:r>
            <a:r>
              <a:rPr lang="da-DK" baseline="0"/>
              <a:t> til ustim</a:t>
            </a:r>
            <a:endParaRPr lang="da-DK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('2N'!$C$16,'2N'!$E$16,'2N'!$G$16,'2N'!$I$16,'2N'!$K$16,'2N'!$M$16)</c:f>
              <c:numCache>
                <c:formatCode>General</c:formatCode>
                <c:ptCount val="6"/>
                <c:pt idx="0">
                  <c:v>0.87512334316832585</c:v>
                </c:pt>
                <c:pt idx="1">
                  <c:v>24.152969573587701</c:v>
                </c:pt>
                <c:pt idx="2">
                  <c:v>0.94506218370931894</c:v>
                </c:pt>
                <c:pt idx="3">
                  <c:v>20.113330986111219</c:v>
                </c:pt>
                <c:pt idx="4">
                  <c:v>3.9700329798175034</c:v>
                </c:pt>
                <c:pt idx="5">
                  <c:v>18.750795360254507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2-7D48-8A6D-33CBC156F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340656"/>
        <c:axId val="236342336"/>
      </c:barChart>
      <c:catAx>
        <c:axId val="236340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36342336"/>
        <c:crosses val="autoZero"/>
        <c:auto val="1"/>
        <c:lblAlgn val="ctr"/>
        <c:lblOffset val="100"/>
        <c:noMultiLvlLbl val="0"/>
      </c:catAx>
      <c:valAx>
        <c:axId val="236342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36340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Normaliseret</a:t>
            </a:r>
            <a:r>
              <a:rPr lang="da-DK" baseline="0"/>
              <a:t> til WT ustim </a:t>
            </a:r>
            <a:endParaRPr lang="da-DK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'2N'!$B$3:$M$3</c:f>
              <c:strCache>
                <c:ptCount val="12"/>
                <c:pt idx="0">
                  <c:v>Mock</c:v>
                </c:pt>
                <c:pt idx="1">
                  <c:v>Mock + stim</c:v>
                </c:pt>
                <c:pt idx="2">
                  <c:v>WT</c:v>
                </c:pt>
                <c:pt idx="3">
                  <c:v>WT + stim</c:v>
                </c:pt>
                <c:pt idx="4">
                  <c:v>K4G</c:v>
                </c:pt>
                <c:pt idx="5">
                  <c:v>K4G + stim</c:v>
                </c:pt>
                <c:pt idx="6">
                  <c:v>K4E</c:v>
                </c:pt>
                <c:pt idx="7">
                  <c:v>K4E+stim</c:v>
                </c:pt>
                <c:pt idx="8">
                  <c:v>Phi4G</c:v>
                </c:pt>
                <c:pt idx="9">
                  <c:v>Phi4G + stim</c:v>
                </c:pt>
                <c:pt idx="10">
                  <c:v>3GAG</c:v>
                </c:pt>
                <c:pt idx="11">
                  <c:v>3GAG + stim</c:v>
                </c:pt>
              </c:strCache>
            </c:strRef>
          </c:cat>
          <c:val>
            <c:numRef>
              <c:f>'2N'!$B$15:$M$15</c:f>
              <c:numCache>
                <c:formatCode>General</c:formatCode>
                <c:ptCount val="12"/>
                <c:pt idx="0">
                  <c:v>1.7557607673159914</c:v>
                </c:pt>
                <c:pt idx="1">
                  <c:v>1.5365072324973554</c:v>
                </c:pt>
                <c:pt idx="2">
                  <c:v>1</c:v>
                </c:pt>
                <c:pt idx="3">
                  <c:v>24.152969573587701</c:v>
                </c:pt>
                <c:pt idx="4">
                  <c:v>1.1708467121809873</c:v>
                </c:pt>
                <c:pt idx="5">
                  <c:v>1.1065229506026404</c:v>
                </c:pt>
                <c:pt idx="6">
                  <c:v>0.12781941896900181</c:v>
                </c:pt>
                <c:pt idx="7">
                  <c:v>2.5708742801759561</c:v>
                </c:pt>
                <c:pt idx="8">
                  <c:v>0.10308212760162333</c:v>
                </c:pt>
                <c:pt idx="9">
                  <c:v>0.4092394462082008</c:v>
                </c:pt>
                <c:pt idx="10">
                  <c:v>0.20108121271369736</c:v>
                </c:pt>
                <c:pt idx="11">
                  <c:v>3.7704326703863464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4C-E149-A01D-00D6D3308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848016"/>
        <c:axId val="237494816"/>
      </c:barChart>
      <c:catAx>
        <c:axId val="23684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37494816"/>
        <c:crosses val="autoZero"/>
        <c:auto val="1"/>
        <c:lblAlgn val="ctr"/>
        <c:lblOffset val="100"/>
        <c:noMultiLvlLbl val="0"/>
      </c:catAx>
      <c:valAx>
        <c:axId val="23749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36848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Normaliseret</a:t>
            </a:r>
            <a:r>
              <a:rPr lang="da-DK" baseline="0"/>
              <a:t> til ustim</a:t>
            </a:r>
            <a:endParaRPr lang="da-DK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('3n'!$C$16,'3n'!$E$16,'3n'!$G$16,'3n'!$I$16,'3n'!$K$16,'3n'!$M$16)</c:f>
              <c:numCache>
                <c:formatCode>General</c:formatCode>
                <c:ptCount val="6"/>
                <c:pt idx="0">
                  <c:v>0.10891649125425845</c:v>
                </c:pt>
                <c:pt idx="1">
                  <c:v>1</c:v>
                </c:pt>
                <c:pt idx="2">
                  <c:v>2.1794674985332833E-2</c:v>
                </c:pt>
                <c:pt idx="3">
                  <c:v>6.3414861014743334E-2</c:v>
                </c:pt>
                <c:pt idx="4">
                  <c:v>1.8428753547489844E-2</c:v>
                </c:pt>
                <c:pt idx="5">
                  <c:v>0.93050252564107694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B4-6F4A-8E9D-20BB6F7C35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340656"/>
        <c:axId val="236342336"/>
      </c:barChart>
      <c:catAx>
        <c:axId val="236340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36342336"/>
        <c:crosses val="autoZero"/>
        <c:auto val="1"/>
        <c:lblAlgn val="ctr"/>
        <c:lblOffset val="100"/>
        <c:noMultiLvlLbl val="0"/>
      </c:catAx>
      <c:valAx>
        <c:axId val="236342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36340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Normaliseret</a:t>
            </a:r>
            <a:r>
              <a:rPr lang="da-DK" baseline="0"/>
              <a:t> til WT ustim </a:t>
            </a:r>
            <a:endParaRPr lang="da-DK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'3n'!$B$3:$M$3</c:f>
              <c:strCache>
                <c:ptCount val="12"/>
                <c:pt idx="0">
                  <c:v>Mock</c:v>
                </c:pt>
                <c:pt idx="1">
                  <c:v>Mock + stim</c:v>
                </c:pt>
                <c:pt idx="2">
                  <c:v>WT</c:v>
                </c:pt>
                <c:pt idx="3">
                  <c:v>WT + stim</c:v>
                </c:pt>
                <c:pt idx="4">
                  <c:v>K4G</c:v>
                </c:pt>
                <c:pt idx="5">
                  <c:v>K4G + stim</c:v>
                </c:pt>
                <c:pt idx="6">
                  <c:v>K4E</c:v>
                </c:pt>
                <c:pt idx="7">
                  <c:v>K4E+stim</c:v>
                </c:pt>
                <c:pt idx="8">
                  <c:v>Phi4G</c:v>
                </c:pt>
                <c:pt idx="9">
                  <c:v>Phi4G + stim</c:v>
                </c:pt>
                <c:pt idx="10">
                  <c:v>3GAG</c:v>
                </c:pt>
                <c:pt idx="11">
                  <c:v>3GAG + stim</c:v>
                </c:pt>
              </c:strCache>
            </c:strRef>
          </c:cat>
          <c:val>
            <c:numRef>
              <c:f>'3n'!$B$15:$M$15</c:f>
              <c:numCache>
                <c:formatCode>General</c:formatCode>
                <c:ptCount val="12"/>
                <c:pt idx="0">
                  <c:v>0</c:v>
                </c:pt>
                <c:pt idx="1">
                  <c:v>20.939919098672984</c:v>
                </c:pt>
                <c:pt idx="2">
                  <c:v>1</c:v>
                </c:pt>
                <c:pt idx="3">
                  <c:v>192.25664412738112</c:v>
                </c:pt>
                <c:pt idx="4">
                  <c:v>1.0183123232141669</c:v>
                </c:pt>
                <c:pt idx="5">
                  <c:v>4.19017107252707</c:v>
                </c:pt>
                <c:pt idx="6">
                  <c:v>1.0018124527032959</c:v>
                </c:pt>
                <c:pt idx="7">
                  <c:v>12.191928366498844</c:v>
                </c:pt>
                <c:pt idx="8">
                  <c:v>0.79251809838857989</c:v>
                </c:pt>
                <c:pt idx="9">
                  <c:v>3.5430503124909674</c:v>
                </c:pt>
                <c:pt idx="10">
                  <c:v>1.0081180467893067</c:v>
                </c:pt>
                <c:pt idx="11">
                  <c:v>178.89529293180584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EE-BD40-AF8C-83E260C9B0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848016"/>
        <c:axId val="237494816"/>
      </c:barChart>
      <c:catAx>
        <c:axId val="23684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37494816"/>
        <c:crosses val="autoZero"/>
        <c:auto val="1"/>
        <c:lblAlgn val="ctr"/>
        <c:lblOffset val="100"/>
        <c:noMultiLvlLbl val="0"/>
      </c:catAx>
      <c:valAx>
        <c:axId val="23749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36848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Summary!$B$2:$G$2</c:f>
              <c:strCache>
                <c:ptCount val="6"/>
                <c:pt idx="0">
                  <c:v>Mock + stim</c:v>
                </c:pt>
                <c:pt idx="1">
                  <c:v>WT + stim</c:v>
                </c:pt>
                <c:pt idx="2">
                  <c:v>K4G + stim</c:v>
                </c:pt>
                <c:pt idx="3">
                  <c:v>K4E+stim</c:v>
                </c:pt>
                <c:pt idx="4">
                  <c:v>Phi4G + stim</c:v>
                </c:pt>
                <c:pt idx="5">
                  <c:v>3GAG + stim</c:v>
                </c:pt>
              </c:strCache>
            </c:strRef>
          </c:cat>
          <c:val>
            <c:numRef>
              <c:f>Summary!$B$3:$G$3</c:f>
              <c:numCache>
                <c:formatCode>General</c:formatCode>
                <c:ptCount val="6"/>
                <c:pt idx="0">
                  <c:v>1.1837405242262502</c:v>
                </c:pt>
                <c:pt idx="1">
                  <c:v>7.653078369768509</c:v>
                </c:pt>
                <c:pt idx="2">
                  <c:v>1.3820375885712737</c:v>
                </c:pt>
                <c:pt idx="3">
                  <c:v>2.6934775486456055</c:v>
                </c:pt>
                <c:pt idx="4">
                  <c:v>1.6205638890161018</c:v>
                </c:pt>
                <c:pt idx="5">
                  <c:v>6.1091821238747617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8C-1D47-B985-302DDAC8C474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Summary!$B$2:$G$2</c:f>
              <c:strCache>
                <c:ptCount val="6"/>
                <c:pt idx="0">
                  <c:v>Mock + stim</c:v>
                </c:pt>
                <c:pt idx="1">
                  <c:v>WT + stim</c:v>
                </c:pt>
                <c:pt idx="2">
                  <c:v>K4G + stim</c:v>
                </c:pt>
                <c:pt idx="3">
                  <c:v>K4E+stim</c:v>
                </c:pt>
                <c:pt idx="4">
                  <c:v>Phi4G + stim</c:v>
                </c:pt>
                <c:pt idx="5">
                  <c:v>3GAG + stim</c:v>
                </c:pt>
              </c:strCache>
            </c:strRef>
          </c:cat>
          <c:val>
            <c:numRef>
              <c:f>Summary!$B$4:$G$4</c:f>
              <c:numCache>
                <c:formatCode>General</c:formatCode>
                <c:ptCount val="6"/>
                <c:pt idx="0">
                  <c:v>0.87512334316832585</c:v>
                </c:pt>
                <c:pt idx="1">
                  <c:v>24.152969573587701</c:v>
                </c:pt>
                <c:pt idx="2">
                  <c:v>0.94506218370931894</c:v>
                </c:pt>
                <c:pt idx="3">
                  <c:v>20.113330986111219</c:v>
                </c:pt>
                <c:pt idx="4">
                  <c:v>3.9700329798175034</c:v>
                </c:pt>
                <c:pt idx="5">
                  <c:v>18.750795360254507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8C-1D47-B985-302DDAC8C474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Summary!$B$2:$G$2</c:f>
              <c:strCache>
                <c:ptCount val="6"/>
                <c:pt idx="0">
                  <c:v>Mock + stim</c:v>
                </c:pt>
                <c:pt idx="1">
                  <c:v>WT + stim</c:v>
                </c:pt>
                <c:pt idx="2">
                  <c:v>K4G + stim</c:v>
                </c:pt>
                <c:pt idx="3">
                  <c:v>K4E+stim</c:v>
                </c:pt>
                <c:pt idx="4">
                  <c:v>Phi4G + stim</c:v>
                </c:pt>
                <c:pt idx="5">
                  <c:v>3GAG + stim</c:v>
                </c:pt>
              </c:strCache>
            </c:strRef>
          </c:cat>
          <c:val>
            <c:numRef>
              <c:f>Summary!$B$5:$G$5</c:f>
              <c:numCache>
                <c:formatCode>General</c:formatCode>
                <c:ptCount val="6"/>
                <c:pt idx="0">
                  <c:v>3.7189572878879646</c:v>
                </c:pt>
                <c:pt idx="1">
                  <c:v>192.25664412738112</c:v>
                </c:pt>
                <c:pt idx="2">
                  <c:v>4.1148191738477191</c:v>
                </c:pt>
                <c:pt idx="3">
                  <c:v>12.169871050814034</c:v>
                </c:pt>
                <c:pt idx="4">
                  <c:v>4.4706238503512044</c:v>
                </c:pt>
                <c:pt idx="5">
                  <c:v>177.45470731484124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8C-1D47-B985-302DDAC8C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813823"/>
        <c:axId val="97815503"/>
      </c:barChart>
      <c:catAx>
        <c:axId val="97813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97815503"/>
        <c:crosses val="autoZero"/>
        <c:auto val="1"/>
        <c:lblAlgn val="ctr"/>
        <c:lblOffset val="100"/>
        <c:noMultiLvlLbl val="0"/>
      </c:catAx>
      <c:valAx>
        <c:axId val="97815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97813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Summary!$J$2:$U$2</c:f>
              <c:strCache>
                <c:ptCount val="12"/>
                <c:pt idx="0">
                  <c:v>Mock</c:v>
                </c:pt>
                <c:pt idx="1">
                  <c:v>Mock + stim</c:v>
                </c:pt>
                <c:pt idx="2">
                  <c:v>WT</c:v>
                </c:pt>
                <c:pt idx="3">
                  <c:v>WT + stim</c:v>
                </c:pt>
                <c:pt idx="4">
                  <c:v>K4G</c:v>
                </c:pt>
                <c:pt idx="5">
                  <c:v>K4G + stim</c:v>
                </c:pt>
                <c:pt idx="6">
                  <c:v>K4E</c:v>
                </c:pt>
                <c:pt idx="7">
                  <c:v>K4E+stim</c:v>
                </c:pt>
                <c:pt idx="8">
                  <c:v>Phi4G</c:v>
                </c:pt>
                <c:pt idx="9">
                  <c:v>Phi4G + stim</c:v>
                </c:pt>
                <c:pt idx="10">
                  <c:v>3GAG</c:v>
                </c:pt>
                <c:pt idx="11">
                  <c:v>3GAG + stim</c:v>
                </c:pt>
              </c:strCache>
            </c:strRef>
          </c:cat>
          <c:val>
            <c:numRef>
              <c:f>Summary!$J$3:$U$3</c:f>
              <c:numCache>
                <c:formatCode>General</c:formatCode>
                <c:ptCount val="12"/>
                <c:pt idx="0">
                  <c:v>1.6626062676217443</c:v>
                </c:pt>
                <c:pt idx="1">
                  <c:v>1.968094414816413</c:v>
                </c:pt>
                <c:pt idx="2">
                  <c:v>1</c:v>
                </c:pt>
                <c:pt idx="3">
                  <c:v>7.653078369768509</c:v>
                </c:pt>
                <c:pt idx="4">
                  <c:v>0.94265358803129251</c:v>
                </c:pt>
                <c:pt idx="5">
                  <c:v>1.3027826916608263</c:v>
                </c:pt>
                <c:pt idx="6">
                  <c:v>0.82656461139737536</c:v>
                </c:pt>
                <c:pt idx="7">
                  <c:v>2.22633322330381</c:v>
                </c:pt>
                <c:pt idx="8">
                  <c:v>0.61087583058871253</c:v>
                </c:pt>
                <c:pt idx="9">
                  <c:v>0.98996331172478536</c:v>
                </c:pt>
                <c:pt idx="10">
                  <c:v>0.65508121396437891</c:v>
                </c:pt>
                <c:pt idx="11">
                  <c:v>4.0020104420373617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F7-B64D-982E-4D0E9E9A836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Summary!$J$2:$U$2</c:f>
              <c:strCache>
                <c:ptCount val="12"/>
                <c:pt idx="0">
                  <c:v>Mock</c:v>
                </c:pt>
                <c:pt idx="1">
                  <c:v>Mock + stim</c:v>
                </c:pt>
                <c:pt idx="2">
                  <c:v>WT</c:v>
                </c:pt>
                <c:pt idx="3">
                  <c:v>WT + stim</c:v>
                </c:pt>
                <c:pt idx="4">
                  <c:v>K4G</c:v>
                </c:pt>
                <c:pt idx="5">
                  <c:v>K4G + stim</c:v>
                </c:pt>
                <c:pt idx="6">
                  <c:v>K4E</c:v>
                </c:pt>
                <c:pt idx="7">
                  <c:v>K4E+stim</c:v>
                </c:pt>
                <c:pt idx="8">
                  <c:v>Phi4G</c:v>
                </c:pt>
                <c:pt idx="9">
                  <c:v>Phi4G + stim</c:v>
                </c:pt>
                <c:pt idx="10">
                  <c:v>3GAG</c:v>
                </c:pt>
                <c:pt idx="11">
                  <c:v>3GAG + stim</c:v>
                </c:pt>
              </c:strCache>
            </c:strRef>
          </c:cat>
          <c:val>
            <c:numRef>
              <c:f>Summary!$J$4:$U$4</c:f>
              <c:numCache>
                <c:formatCode>General</c:formatCode>
                <c:ptCount val="12"/>
                <c:pt idx="0">
                  <c:v>1.7557607673159914</c:v>
                </c:pt>
                <c:pt idx="1">
                  <c:v>1.5365072324973554</c:v>
                </c:pt>
                <c:pt idx="2">
                  <c:v>1</c:v>
                </c:pt>
                <c:pt idx="3">
                  <c:v>24.152969573587701</c:v>
                </c:pt>
                <c:pt idx="4">
                  <c:v>1.1708467121809873</c:v>
                </c:pt>
                <c:pt idx="5">
                  <c:v>1.1065229506026404</c:v>
                </c:pt>
                <c:pt idx="6">
                  <c:v>0.12781941896900181</c:v>
                </c:pt>
                <c:pt idx="7">
                  <c:v>2.5708742801759561</c:v>
                </c:pt>
                <c:pt idx="8">
                  <c:v>0.10308212760162333</c:v>
                </c:pt>
                <c:pt idx="9">
                  <c:v>0.4092394462082008</c:v>
                </c:pt>
                <c:pt idx="10">
                  <c:v>0.20108121271369736</c:v>
                </c:pt>
                <c:pt idx="11">
                  <c:v>3.7704326703863464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F7-B64D-982E-4D0E9E9A836C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Summary!$J$2:$U$2</c:f>
              <c:strCache>
                <c:ptCount val="12"/>
                <c:pt idx="0">
                  <c:v>Mock</c:v>
                </c:pt>
                <c:pt idx="1">
                  <c:v>Mock + stim</c:v>
                </c:pt>
                <c:pt idx="2">
                  <c:v>WT</c:v>
                </c:pt>
                <c:pt idx="3">
                  <c:v>WT + stim</c:v>
                </c:pt>
                <c:pt idx="4">
                  <c:v>K4G</c:v>
                </c:pt>
                <c:pt idx="5">
                  <c:v>K4G + stim</c:v>
                </c:pt>
                <c:pt idx="6">
                  <c:v>K4E</c:v>
                </c:pt>
                <c:pt idx="7">
                  <c:v>K4E+stim</c:v>
                </c:pt>
                <c:pt idx="8">
                  <c:v>Phi4G</c:v>
                </c:pt>
                <c:pt idx="9">
                  <c:v>Phi4G + stim</c:v>
                </c:pt>
                <c:pt idx="10">
                  <c:v>3GAG</c:v>
                </c:pt>
                <c:pt idx="11">
                  <c:v>3GAG + stim</c:v>
                </c:pt>
              </c:strCache>
            </c:strRef>
          </c:cat>
          <c:val>
            <c:numRef>
              <c:f>Summary!$J$5:$U$5</c:f>
              <c:numCache>
                <c:formatCode>General</c:formatCode>
                <c:ptCount val="12"/>
                <c:pt idx="0">
                  <c:v>5.6305887585401626</c:v>
                </c:pt>
                <c:pt idx="1">
                  <c:v>20.939919098672984</c:v>
                </c:pt>
                <c:pt idx="2">
                  <c:v>1</c:v>
                </c:pt>
                <c:pt idx="3">
                  <c:v>192.25664412738112</c:v>
                </c:pt>
                <c:pt idx="4">
                  <c:v>1.0183123232141669</c:v>
                </c:pt>
                <c:pt idx="5">
                  <c:v>4.19017107252707</c:v>
                </c:pt>
                <c:pt idx="6">
                  <c:v>1.0018124527032959</c:v>
                </c:pt>
                <c:pt idx="7">
                  <c:v>12.191928366498844</c:v>
                </c:pt>
                <c:pt idx="8">
                  <c:v>0.79251809838857989</c:v>
                </c:pt>
                <c:pt idx="9">
                  <c:v>3.5430503124909674</c:v>
                </c:pt>
                <c:pt idx="10">
                  <c:v>1.0081180467893067</c:v>
                </c:pt>
                <c:pt idx="11">
                  <c:v>178.89529293180584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F7-B64D-982E-4D0E9E9A83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894463"/>
        <c:axId val="93865455"/>
      </c:barChart>
      <c:catAx>
        <c:axId val="9489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93865455"/>
        <c:crosses val="autoZero"/>
        <c:auto val="1"/>
        <c:lblAlgn val="ctr"/>
        <c:lblOffset val="100"/>
        <c:noMultiLvlLbl val="0"/>
      </c:catAx>
      <c:valAx>
        <c:axId val="93865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9489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Summary!$B$2:$G$2</c:f>
              <c:strCache>
                <c:ptCount val="6"/>
                <c:pt idx="0">
                  <c:v>Mock + stim</c:v>
                </c:pt>
                <c:pt idx="1">
                  <c:v>WT + stim</c:v>
                </c:pt>
                <c:pt idx="2">
                  <c:v>K4G + stim</c:v>
                </c:pt>
                <c:pt idx="3">
                  <c:v>K4E+stim</c:v>
                </c:pt>
                <c:pt idx="4">
                  <c:v>Phi4G + stim</c:v>
                </c:pt>
                <c:pt idx="5">
                  <c:v>3GAG + stim</c:v>
                </c:pt>
              </c:strCache>
            </c:strRef>
          </c:cat>
          <c:val>
            <c:numRef>
              <c:f>Summary!$B$6:$G$6</c:f>
              <c:numCache>
                <c:formatCode>General</c:formatCode>
                <c:ptCount val="6"/>
                <c:pt idx="0">
                  <c:v>1.9259403850941803</c:v>
                </c:pt>
                <c:pt idx="1">
                  <c:v>74.687564023579114</c:v>
                </c:pt>
                <c:pt idx="2">
                  <c:v>2.1473063153761038</c:v>
                </c:pt>
                <c:pt idx="3">
                  <c:v>11.658893195190288</c:v>
                </c:pt>
                <c:pt idx="4">
                  <c:v>3.3537402397282698</c:v>
                </c:pt>
                <c:pt idx="5">
                  <c:v>67.438228266323506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7C-CB4B-A264-AD6DEA8258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5012879"/>
        <c:axId val="78008975"/>
      </c:barChart>
      <c:catAx>
        <c:axId val="9501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8008975"/>
        <c:crosses val="autoZero"/>
        <c:auto val="1"/>
        <c:lblAlgn val="ctr"/>
        <c:lblOffset val="100"/>
        <c:noMultiLvlLbl val="0"/>
      </c:catAx>
      <c:valAx>
        <c:axId val="78008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950128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image" Target="../media/image10.png"/><Relationship Id="rId5" Type="http://schemas.openxmlformats.org/officeDocument/2006/relationships/image" Target="../media/image9.png"/><Relationship Id="rId4" Type="http://schemas.openxmlformats.org/officeDocument/2006/relationships/image" Target="../media/image8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463550</xdr:colOff>
      <xdr:row>27</xdr:row>
      <xdr:rowOff>158750</xdr:rowOff>
    </xdr:from>
    <xdr:to>
      <xdr:col>20</xdr:col>
      <xdr:colOff>508000</xdr:colOff>
      <xdr:row>46</xdr:row>
      <xdr:rowOff>63500</xdr:rowOff>
    </xdr:to>
    <xdr:graphicFrame macro="">
      <xdr:nvGraphicFramePr>
        <xdr:cNvPr id="6" name="Diagram 5">
          <a:extLst>
            <a:ext uri="{FF2B5EF4-FFF2-40B4-BE49-F238E27FC236}">
              <a16:creationId xmlns:a16="http://schemas.microsoft.com/office/drawing/2014/main" id="{DF52D258-EE83-0444-9976-F0E46D3309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368300</xdr:colOff>
      <xdr:row>27</xdr:row>
      <xdr:rowOff>139700</xdr:rowOff>
    </xdr:from>
    <xdr:to>
      <xdr:col>12</xdr:col>
      <xdr:colOff>596900</xdr:colOff>
      <xdr:row>46</xdr:row>
      <xdr:rowOff>120650</xdr:rowOff>
    </xdr:to>
    <xdr:graphicFrame macro="">
      <xdr:nvGraphicFramePr>
        <xdr:cNvPr id="7" name="Diagram 6">
          <a:extLst>
            <a:ext uri="{FF2B5EF4-FFF2-40B4-BE49-F238E27FC236}">
              <a16:creationId xmlns:a16="http://schemas.microsoft.com/office/drawing/2014/main" id="{6730EE72-C519-5148-8F03-1C175E895C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13</xdr:col>
      <xdr:colOff>308209</xdr:colOff>
      <xdr:row>12</xdr:row>
      <xdr:rowOff>49311</xdr:rowOff>
    </xdr:from>
    <xdr:to>
      <xdr:col>18</xdr:col>
      <xdr:colOff>84910</xdr:colOff>
      <xdr:row>13</xdr:row>
      <xdr:rowOff>166879</xdr:rowOff>
    </xdr:to>
    <xdr:pic>
      <xdr:nvPicPr>
        <xdr:cNvPr id="8" name="Billede 7">
          <a:extLst>
            <a:ext uri="{FF2B5EF4-FFF2-40B4-BE49-F238E27FC236}">
              <a16:creationId xmlns:a16="http://schemas.microsoft.com/office/drawing/2014/main" id="{76670A94-4D03-0F48-BDE7-A024C81F4C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043009" y="2487711"/>
          <a:ext cx="3904201" cy="320768"/>
        </a:xfrm>
        <a:prstGeom prst="rect">
          <a:avLst/>
        </a:prstGeom>
      </xdr:spPr>
    </xdr:pic>
    <xdr:clientData/>
  </xdr:twoCellAnchor>
  <xdr:twoCellAnchor editAs="oneCell">
    <xdr:from>
      <xdr:col>13</xdr:col>
      <xdr:colOff>228600</xdr:colOff>
      <xdr:row>9</xdr:row>
      <xdr:rowOff>10636</xdr:rowOff>
    </xdr:from>
    <xdr:to>
      <xdr:col>18</xdr:col>
      <xdr:colOff>154458</xdr:colOff>
      <xdr:row>10</xdr:row>
      <xdr:rowOff>197182</xdr:rowOff>
    </xdr:to>
    <xdr:pic>
      <xdr:nvPicPr>
        <xdr:cNvPr id="9" name="Billede 8">
          <a:extLst>
            <a:ext uri="{FF2B5EF4-FFF2-40B4-BE49-F238E27FC236}">
              <a16:creationId xmlns:a16="http://schemas.microsoft.com/office/drawing/2014/main" id="{937EA240-E758-CC4C-AC9F-89D1C07AF0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963400" y="1839436"/>
          <a:ext cx="4053358" cy="389746"/>
        </a:xfrm>
        <a:prstGeom prst="rect">
          <a:avLst/>
        </a:prstGeom>
      </xdr:spPr>
    </xdr:pic>
    <xdr:clientData/>
  </xdr:twoCellAnchor>
  <xdr:twoCellAnchor editAs="oneCell">
    <xdr:from>
      <xdr:col>13</xdr:col>
      <xdr:colOff>334379</xdr:colOff>
      <xdr:row>3</xdr:row>
      <xdr:rowOff>50800</xdr:rowOff>
    </xdr:from>
    <xdr:to>
      <xdr:col>18</xdr:col>
      <xdr:colOff>207279</xdr:colOff>
      <xdr:row>4</xdr:row>
      <xdr:rowOff>116212</xdr:rowOff>
    </xdr:to>
    <xdr:pic>
      <xdr:nvPicPr>
        <xdr:cNvPr id="10" name="Billede 9">
          <a:extLst>
            <a:ext uri="{FF2B5EF4-FFF2-40B4-BE49-F238E27FC236}">
              <a16:creationId xmlns:a16="http://schemas.microsoft.com/office/drawing/2014/main" id="{D720D76B-CE69-8941-BD9B-7B0D59341B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069179" y="660400"/>
          <a:ext cx="4000400" cy="2686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463550</xdr:colOff>
      <xdr:row>27</xdr:row>
      <xdr:rowOff>158750</xdr:rowOff>
    </xdr:from>
    <xdr:to>
      <xdr:col>20</xdr:col>
      <xdr:colOff>508000</xdr:colOff>
      <xdr:row>46</xdr:row>
      <xdr:rowOff>63500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B5D61556-AB38-FA40-BB16-0ED017D129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368300</xdr:colOff>
      <xdr:row>27</xdr:row>
      <xdr:rowOff>139700</xdr:rowOff>
    </xdr:from>
    <xdr:to>
      <xdr:col>12</xdr:col>
      <xdr:colOff>596900</xdr:colOff>
      <xdr:row>46</xdr:row>
      <xdr:rowOff>120650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A95A3A4F-BBCF-314C-A9E2-B2B006D360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13</xdr:col>
      <xdr:colOff>139700</xdr:colOff>
      <xdr:row>9</xdr:row>
      <xdr:rowOff>112441</xdr:rowOff>
    </xdr:from>
    <xdr:to>
      <xdr:col>17</xdr:col>
      <xdr:colOff>250164</xdr:colOff>
      <xdr:row>11</xdr:row>
      <xdr:rowOff>5844</xdr:rowOff>
    </xdr:to>
    <xdr:pic>
      <xdr:nvPicPr>
        <xdr:cNvPr id="4" name="Billede 3">
          <a:extLst>
            <a:ext uri="{FF2B5EF4-FFF2-40B4-BE49-F238E27FC236}">
              <a16:creationId xmlns:a16="http://schemas.microsoft.com/office/drawing/2014/main" id="{A4B5087D-544C-744E-87FB-C2BD692486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874500" y="1941241"/>
          <a:ext cx="3412464" cy="299803"/>
        </a:xfrm>
        <a:prstGeom prst="rect">
          <a:avLst/>
        </a:prstGeom>
      </xdr:spPr>
    </xdr:pic>
    <xdr:clientData/>
  </xdr:twoCellAnchor>
  <xdr:twoCellAnchor editAs="oneCell">
    <xdr:from>
      <xdr:col>13</xdr:col>
      <xdr:colOff>173145</xdr:colOff>
      <xdr:row>2</xdr:row>
      <xdr:rowOff>127000</xdr:rowOff>
    </xdr:from>
    <xdr:to>
      <xdr:col>17</xdr:col>
      <xdr:colOff>245861</xdr:colOff>
      <xdr:row>4</xdr:row>
      <xdr:rowOff>42002</xdr:rowOff>
    </xdr:to>
    <xdr:pic>
      <xdr:nvPicPr>
        <xdr:cNvPr id="5" name="Billede 4">
          <a:extLst>
            <a:ext uri="{FF2B5EF4-FFF2-40B4-BE49-F238E27FC236}">
              <a16:creationId xmlns:a16="http://schemas.microsoft.com/office/drawing/2014/main" id="{D1DCD48B-A174-B245-9E47-48DF618D30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907945" y="533400"/>
          <a:ext cx="3374716" cy="321402"/>
        </a:xfrm>
        <a:prstGeom prst="rect">
          <a:avLst/>
        </a:prstGeom>
      </xdr:spPr>
    </xdr:pic>
    <xdr:clientData/>
  </xdr:twoCellAnchor>
  <xdr:twoCellAnchor editAs="oneCell">
    <xdr:from>
      <xdr:col>13</xdr:col>
      <xdr:colOff>176338</xdr:colOff>
      <xdr:row>12</xdr:row>
      <xdr:rowOff>65831</xdr:rowOff>
    </xdr:from>
    <xdr:to>
      <xdr:col>17</xdr:col>
      <xdr:colOff>233161</xdr:colOff>
      <xdr:row>14</xdr:row>
      <xdr:rowOff>54587</xdr:rowOff>
    </xdr:to>
    <xdr:pic>
      <xdr:nvPicPr>
        <xdr:cNvPr id="6" name="Billede 5">
          <a:extLst>
            <a:ext uri="{FF2B5EF4-FFF2-40B4-BE49-F238E27FC236}">
              <a16:creationId xmlns:a16="http://schemas.microsoft.com/office/drawing/2014/main" id="{8C998E12-67FA-BA4B-A3B7-03E8967B5F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911138" y="2504231"/>
          <a:ext cx="3358823" cy="39515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463550</xdr:colOff>
      <xdr:row>27</xdr:row>
      <xdr:rowOff>158750</xdr:rowOff>
    </xdr:from>
    <xdr:to>
      <xdr:col>20</xdr:col>
      <xdr:colOff>508000</xdr:colOff>
      <xdr:row>46</xdr:row>
      <xdr:rowOff>63500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5B57BE56-89A8-434B-9FAD-F4BF6846CA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368300</xdr:colOff>
      <xdr:row>27</xdr:row>
      <xdr:rowOff>139700</xdr:rowOff>
    </xdr:from>
    <xdr:to>
      <xdr:col>12</xdr:col>
      <xdr:colOff>596900</xdr:colOff>
      <xdr:row>46</xdr:row>
      <xdr:rowOff>120650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9FCC701C-0754-4340-8771-68256FCC34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13</xdr:col>
      <xdr:colOff>304800</xdr:colOff>
      <xdr:row>13</xdr:row>
      <xdr:rowOff>38100</xdr:rowOff>
    </xdr:from>
    <xdr:to>
      <xdr:col>19</xdr:col>
      <xdr:colOff>152400</xdr:colOff>
      <xdr:row>15</xdr:row>
      <xdr:rowOff>177800</xdr:rowOff>
    </xdr:to>
    <xdr:pic>
      <xdr:nvPicPr>
        <xdr:cNvPr id="4" name="Billede 3">
          <a:extLst>
            <a:ext uri="{FF2B5EF4-FFF2-40B4-BE49-F238E27FC236}">
              <a16:creationId xmlns:a16="http://schemas.microsoft.com/office/drawing/2014/main" id="{ACF01AC8-B646-C340-BBA4-417CD8AFD9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039600" y="2679700"/>
          <a:ext cx="4800600" cy="546100"/>
        </a:xfrm>
        <a:prstGeom prst="rect">
          <a:avLst/>
        </a:prstGeom>
      </xdr:spPr>
    </xdr:pic>
    <xdr:clientData/>
  </xdr:twoCellAnchor>
  <xdr:twoCellAnchor editAs="oneCell">
    <xdr:from>
      <xdr:col>13</xdr:col>
      <xdr:colOff>254000</xdr:colOff>
      <xdr:row>8</xdr:row>
      <xdr:rowOff>165100</xdr:rowOff>
    </xdr:from>
    <xdr:to>
      <xdr:col>19</xdr:col>
      <xdr:colOff>152400</xdr:colOff>
      <xdr:row>11</xdr:row>
      <xdr:rowOff>152400</xdr:rowOff>
    </xdr:to>
    <xdr:pic>
      <xdr:nvPicPr>
        <xdr:cNvPr id="5" name="Billede 4">
          <a:extLst>
            <a:ext uri="{FF2B5EF4-FFF2-40B4-BE49-F238E27FC236}">
              <a16:creationId xmlns:a16="http://schemas.microsoft.com/office/drawing/2014/main" id="{4DB8C817-7334-B246-AACD-BB2F2DF793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988800" y="1790700"/>
          <a:ext cx="4851400" cy="596900"/>
        </a:xfrm>
        <a:prstGeom prst="rect">
          <a:avLst/>
        </a:prstGeom>
      </xdr:spPr>
    </xdr:pic>
    <xdr:clientData/>
  </xdr:twoCellAnchor>
  <xdr:twoCellAnchor editAs="oneCell">
    <xdr:from>
      <xdr:col>13</xdr:col>
      <xdr:colOff>63500</xdr:colOff>
      <xdr:row>0</xdr:row>
      <xdr:rowOff>190500</xdr:rowOff>
    </xdr:from>
    <xdr:to>
      <xdr:col>18</xdr:col>
      <xdr:colOff>533400</xdr:colOff>
      <xdr:row>3</xdr:row>
      <xdr:rowOff>139700</xdr:rowOff>
    </xdr:to>
    <xdr:pic>
      <xdr:nvPicPr>
        <xdr:cNvPr id="6" name="Billede 5">
          <a:extLst>
            <a:ext uri="{FF2B5EF4-FFF2-40B4-BE49-F238E27FC236}">
              <a16:creationId xmlns:a16="http://schemas.microsoft.com/office/drawing/2014/main" id="{84B6C59C-3AA5-0B4D-8DE1-DE76AE9DAE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798300" y="190500"/>
          <a:ext cx="4597400" cy="558800"/>
        </a:xfrm>
        <a:prstGeom prst="rect">
          <a:avLst/>
        </a:prstGeom>
      </xdr:spPr>
    </xdr:pic>
    <xdr:clientData/>
  </xdr:twoCellAnchor>
  <xdr:twoCellAnchor editAs="oneCell">
    <xdr:from>
      <xdr:col>13</xdr:col>
      <xdr:colOff>63500</xdr:colOff>
      <xdr:row>3</xdr:row>
      <xdr:rowOff>88900</xdr:rowOff>
    </xdr:from>
    <xdr:to>
      <xdr:col>18</xdr:col>
      <xdr:colOff>800100</xdr:colOff>
      <xdr:row>6</xdr:row>
      <xdr:rowOff>25400</xdr:rowOff>
    </xdr:to>
    <xdr:pic>
      <xdr:nvPicPr>
        <xdr:cNvPr id="7" name="Billede 6">
          <a:extLst>
            <a:ext uri="{FF2B5EF4-FFF2-40B4-BE49-F238E27FC236}">
              <a16:creationId xmlns:a16="http://schemas.microsoft.com/office/drawing/2014/main" id="{E85E6DD7-A711-A34E-AEAE-45D687701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798300" y="698500"/>
          <a:ext cx="4864100" cy="5461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825282</xdr:colOff>
      <xdr:row>11</xdr:row>
      <xdr:rowOff>219</xdr:rowOff>
    </xdr:from>
    <xdr:to>
      <xdr:col>7</xdr:col>
      <xdr:colOff>511942</xdr:colOff>
      <xdr:row>28</xdr:row>
      <xdr:rowOff>195317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425A3570-57E4-E24F-9A05-BB5C187AA1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234950</xdr:colOff>
      <xdr:row>7</xdr:row>
      <xdr:rowOff>177800</xdr:rowOff>
    </xdr:from>
    <xdr:to>
      <xdr:col>16</xdr:col>
      <xdr:colOff>304800</xdr:colOff>
      <xdr:row>25</xdr:row>
      <xdr:rowOff>165100</xdr:rowOff>
    </xdr:to>
    <xdr:graphicFrame macro="">
      <xdr:nvGraphicFramePr>
        <xdr:cNvPr id="6" name="Diagram 5">
          <a:extLst>
            <a:ext uri="{FF2B5EF4-FFF2-40B4-BE49-F238E27FC236}">
              <a16:creationId xmlns:a16="http://schemas.microsoft.com/office/drawing/2014/main" id="{9853D739-F752-9B4B-B0A0-CABDE268F2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200731</xdr:colOff>
      <xdr:row>29</xdr:row>
      <xdr:rowOff>80141</xdr:rowOff>
    </xdr:from>
    <xdr:to>
      <xdr:col>6</xdr:col>
      <xdr:colOff>658648</xdr:colOff>
      <xdr:row>43</xdr:row>
      <xdr:rowOff>3064</xdr:rowOff>
    </xdr:to>
    <xdr:graphicFrame macro="">
      <xdr:nvGraphicFramePr>
        <xdr:cNvPr id="7" name="Diagram 6">
          <a:extLst>
            <a:ext uri="{FF2B5EF4-FFF2-40B4-BE49-F238E27FC236}">
              <a16:creationId xmlns:a16="http://schemas.microsoft.com/office/drawing/2014/main" id="{026FEC5E-F126-C842-8B33-EA25153DDC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40"/>
  <sheetViews>
    <sheetView workbookViewId="0">
      <selection activeCell="B20" sqref="B20"/>
    </sheetView>
  </sheetViews>
  <sheetFormatPr defaultColWidth="11.19921875" defaultRowHeight="15.6" x14ac:dyDescent="0.3"/>
  <cols>
    <col min="1" max="1" width="24" customWidth="1"/>
  </cols>
  <sheetData>
    <row r="2" spans="1:27" x14ac:dyDescent="0.3">
      <c r="B2" s="2" t="s">
        <v>21</v>
      </c>
      <c r="C2" s="2" t="s">
        <v>21</v>
      </c>
      <c r="D2" s="2" t="s">
        <v>21</v>
      </c>
      <c r="E2" s="2" t="s">
        <v>21</v>
      </c>
      <c r="F2" s="2" t="s">
        <v>21</v>
      </c>
      <c r="G2" s="2" t="s">
        <v>21</v>
      </c>
      <c r="H2" s="2" t="s">
        <v>21</v>
      </c>
      <c r="I2" s="2" t="s">
        <v>21</v>
      </c>
      <c r="J2" s="2" t="s">
        <v>21</v>
      </c>
      <c r="K2" s="2" t="s">
        <v>21</v>
      </c>
      <c r="L2" s="2" t="s">
        <v>21</v>
      </c>
      <c r="M2" s="2" t="s">
        <v>21</v>
      </c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7" x14ac:dyDescent="0.3">
      <c r="B3" t="s">
        <v>0</v>
      </c>
      <c r="C3" t="s">
        <v>6</v>
      </c>
      <c r="D3" t="s">
        <v>1</v>
      </c>
      <c r="E3" t="s">
        <v>7</v>
      </c>
      <c r="F3" t="s">
        <v>2</v>
      </c>
      <c r="G3" t="s">
        <v>8</v>
      </c>
      <c r="H3" t="s">
        <v>3</v>
      </c>
      <c r="I3" t="s">
        <v>9</v>
      </c>
      <c r="J3" t="s">
        <v>4</v>
      </c>
      <c r="K3" t="s">
        <v>10</v>
      </c>
      <c r="L3" t="s">
        <v>5</v>
      </c>
      <c r="M3" t="s">
        <v>12</v>
      </c>
    </row>
    <row r="4" spans="1:27" x14ac:dyDescent="0.3">
      <c r="A4" s="1" t="s">
        <v>13</v>
      </c>
      <c r="B4" s="4">
        <v>5029.0829999999996</v>
      </c>
      <c r="C4" s="4">
        <v>7665.4470000000001</v>
      </c>
      <c r="D4" s="4">
        <v>4803.79</v>
      </c>
      <c r="E4" s="4">
        <v>7438.0330000000004</v>
      </c>
      <c r="F4" s="4">
        <v>6047.0829999999996</v>
      </c>
      <c r="G4" s="4">
        <v>7554.74</v>
      </c>
      <c r="H4" s="4">
        <v>6272.79</v>
      </c>
      <c r="I4" s="4">
        <v>7237.9120000000003</v>
      </c>
      <c r="J4" s="4">
        <v>5736.9120000000003</v>
      </c>
      <c r="K4" s="4">
        <v>6453.2250000000004</v>
      </c>
      <c r="L4" s="4">
        <v>6236.8109999999997</v>
      </c>
      <c r="M4" s="4">
        <v>7414.9830000000002</v>
      </c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AA4" s="4"/>
    </row>
    <row r="5" spans="1:27" x14ac:dyDescent="0.3">
      <c r="A5" s="1" t="s">
        <v>14</v>
      </c>
      <c r="B5" s="4">
        <v>7366.2250000000004</v>
      </c>
      <c r="C5" s="4">
        <v>5378.2759999999998</v>
      </c>
      <c r="D5" s="4">
        <v>5930.0829999999996</v>
      </c>
      <c r="E5" s="4">
        <v>5930.0829999999996</v>
      </c>
      <c r="F5" s="4">
        <v>6139.8609999999999</v>
      </c>
      <c r="G5" s="4">
        <v>5619.0829999999996</v>
      </c>
      <c r="H5" s="4">
        <v>5882.2759999999998</v>
      </c>
      <c r="I5" s="4">
        <v>6418.326</v>
      </c>
      <c r="J5" s="4">
        <v>5640.4970000000003</v>
      </c>
      <c r="K5" s="4">
        <v>5757.134</v>
      </c>
      <c r="L5" s="4">
        <v>5482.8410000000003</v>
      </c>
      <c r="M5" s="4">
        <v>5727.3760000000002</v>
      </c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AA5" s="4"/>
    </row>
    <row r="6" spans="1:27" x14ac:dyDescent="0.3">
      <c r="AA6" s="4"/>
    </row>
    <row r="7" spans="1:27" x14ac:dyDescent="0.3">
      <c r="AA7" s="4"/>
    </row>
    <row r="8" spans="1:27" x14ac:dyDescent="0.3">
      <c r="AA8" s="4"/>
    </row>
    <row r="9" spans="1:27" x14ac:dyDescent="0.3">
      <c r="AA9" s="4"/>
    </row>
    <row r="10" spans="1:27" x14ac:dyDescent="0.3">
      <c r="A10" s="1" t="s">
        <v>15</v>
      </c>
      <c r="B10" s="4">
        <v>11733.075000000001</v>
      </c>
      <c r="C10" s="4">
        <v>14750.338</v>
      </c>
      <c r="D10" s="4">
        <v>11109.66</v>
      </c>
      <c r="E10" s="4">
        <v>11712.974</v>
      </c>
      <c r="F10" s="4">
        <v>8478.0540000000001</v>
      </c>
      <c r="G10" s="4">
        <v>10631.296</v>
      </c>
      <c r="H10" s="4">
        <v>9778.1749999999993</v>
      </c>
      <c r="I10" s="4">
        <v>9613.7109999999993</v>
      </c>
      <c r="J10" s="4">
        <v>9970.9330000000009</v>
      </c>
      <c r="K10" s="4">
        <v>11067.004000000001</v>
      </c>
      <c r="L10" s="4">
        <v>10203.61</v>
      </c>
      <c r="M10" s="4">
        <v>11854.630999999999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AA10" s="4"/>
    </row>
    <row r="11" spans="1:27" x14ac:dyDescent="0.3">
      <c r="A11" s="5" t="s">
        <v>17</v>
      </c>
      <c r="B11" s="4">
        <f>B10/D10</f>
        <v>1.0561146785770223</v>
      </c>
      <c r="C11" s="4">
        <f>C10/D10</f>
        <v>1.3277038181186462</v>
      </c>
      <c r="D11" s="4">
        <f>D10/D10</f>
        <v>1</v>
      </c>
      <c r="E11" s="4">
        <f>E10/D10</f>
        <v>1.0543053522790076</v>
      </c>
      <c r="F11" s="4">
        <f>F10/D10</f>
        <v>0.76312452406284259</v>
      </c>
      <c r="G11" s="4">
        <f>G10/D10</f>
        <v>0.95694161657512478</v>
      </c>
      <c r="H11" s="4">
        <f>H10/D10</f>
        <v>0.88015069768111709</v>
      </c>
      <c r="I11" s="4">
        <f>I10/D10</f>
        <v>0.86534700431876399</v>
      </c>
      <c r="J11" s="4">
        <f>J10/D10</f>
        <v>0.89750118365458542</v>
      </c>
      <c r="K11" s="4">
        <f>K10/D10</f>
        <v>0.99616045855588753</v>
      </c>
      <c r="L11" s="4">
        <f>L10/D10</f>
        <v>0.91844484889726608</v>
      </c>
      <c r="M11" s="4">
        <f>M10/D10</f>
        <v>1.0670561475328677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AA11" s="4"/>
    </row>
    <row r="12" spans="1:27" x14ac:dyDescent="0.3">
      <c r="A12" s="1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AA12" s="4"/>
    </row>
    <row r="13" spans="1:27" x14ac:dyDescent="0.3">
      <c r="A13" s="1" t="s">
        <v>16</v>
      </c>
      <c r="B13" s="4">
        <v>4824.5889999999999</v>
      </c>
      <c r="C13" s="4">
        <v>7179.7110000000002</v>
      </c>
      <c r="D13" s="4">
        <v>2747.64</v>
      </c>
      <c r="E13" s="4">
        <v>22169.831999999999</v>
      </c>
      <c r="F13" s="4">
        <v>1976.548</v>
      </c>
      <c r="G13" s="4">
        <v>3425.4470000000001</v>
      </c>
      <c r="H13" s="4">
        <v>1998.912</v>
      </c>
      <c r="I13" s="4">
        <v>5293.4679999999998</v>
      </c>
      <c r="J13" s="4">
        <v>1506.4259999999999</v>
      </c>
      <c r="K13" s="4">
        <v>2709.6190000000001</v>
      </c>
      <c r="L13" s="4">
        <v>1653.134</v>
      </c>
      <c r="M13" s="4">
        <v>11733.439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AA13" s="4"/>
    </row>
    <row r="14" spans="1:27" x14ac:dyDescent="0.3">
      <c r="A14" s="5" t="s">
        <v>18</v>
      </c>
      <c r="B14">
        <f>B13/B11</f>
        <v>4568.2434851682092</v>
      </c>
      <c r="C14">
        <f>C13/C11</f>
        <v>5407.6149379261687</v>
      </c>
      <c r="D14">
        <f t="shared" ref="D14:M14" si="0">D13/D11</f>
        <v>2747.64</v>
      </c>
      <c r="E14">
        <f t="shared" si="0"/>
        <v>21027.904251910746</v>
      </c>
      <c r="F14">
        <f t="shared" si="0"/>
        <v>2590.0727046183006</v>
      </c>
      <c r="G14">
        <f t="shared" si="0"/>
        <v>3579.5778349149527</v>
      </c>
      <c r="H14">
        <f t="shared" si="0"/>
        <v>2271.1019888598844</v>
      </c>
      <c r="I14">
        <f t="shared" si="0"/>
        <v>6117.1622176784804</v>
      </c>
      <c r="J14">
        <f t="shared" si="0"/>
        <v>1678.4668671587701</v>
      </c>
      <c r="K14">
        <f t="shared" si="0"/>
        <v>2720.0627938274893</v>
      </c>
      <c r="L14">
        <f t="shared" si="0"/>
        <v>1799.9273467370861</v>
      </c>
      <c r="M14">
        <f t="shared" si="0"/>
        <v>10996.083970959537</v>
      </c>
      <c r="AA14" s="4"/>
    </row>
    <row r="15" spans="1:27" x14ac:dyDescent="0.3">
      <c r="A15" s="5" t="s">
        <v>19</v>
      </c>
      <c r="B15" s="4">
        <f>B14/D14</f>
        <v>1.6626062676217443</v>
      </c>
      <c r="C15" s="4">
        <f>C14/D14</f>
        <v>1.968094414816413</v>
      </c>
      <c r="D15" s="4">
        <f>D14/D14</f>
        <v>1</v>
      </c>
      <c r="E15" s="4">
        <f>E14/D14</f>
        <v>7.653078369768509</v>
      </c>
      <c r="F15" s="4">
        <f>F14/D14</f>
        <v>0.94265358803129251</v>
      </c>
      <c r="G15" s="4">
        <f>G14/D14</f>
        <v>1.3027826916608263</v>
      </c>
      <c r="H15" s="4">
        <f>H14/D14</f>
        <v>0.82656461139737536</v>
      </c>
      <c r="I15" s="4">
        <f>I14/D14</f>
        <v>2.22633322330381</v>
      </c>
      <c r="J15" s="4">
        <f>J14/D14</f>
        <v>0.61087583058871253</v>
      </c>
      <c r="K15" s="4">
        <f>K14/D14</f>
        <v>0.98996331172478536</v>
      </c>
      <c r="L15" s="4">
        <f>L14/D14</f>
        <v>0.65508121396437891</v>
      </c>
      <c r="M15" s="4">
        <f>M14/D14</f>
        <v>4.0020104420373617</v>
      </c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AA15" s="4"/>
    </row>
    <row r="16" spans="1:27" x14ac:dyDescent="0.3">
      <c r="A16" s="5" t="s">
        <v>20</v>
      </c>
      <c r="B16">
        <f>B15/B15</f>
        <v>1</v>
      </c>
      <c r="C16">
        <f>C15/B15</f>
        <v>1.1837405242262502</v>
      </c>
      <c r="D16">
        <f>D15/D15</f>
        <v>1</v>
      </c>
      <c r="E16">
        <f>E15/D15</f>
        <v>7.653078369768509</v>
      </c>
      <c r="F16">
        <f>F15/F15</f>
        <v>1</v>
      </c>
      <c r="G16">
        <f>G15/F15</f>
        <v>1.3820375885712737</v>
      </c>
      <c r="H16">
        <f>H15/H15</f>
        <v>1</v>
      </c>
      <c r="I16">
        <f>I15/H15</f>
        <v>2.6934775486456055</v>
      </c>
      <c r="J16">
        <f>J15/J15</f>
        <v>1</v>
      </c>
      <c r="K16">
        <f>K15/J15</f>
        <v>1.6205638890161018</v>
      </c>
      <c r="L16">
        <f>L15/L15</f>
        <v>1</v>
      </c>
      <c r="M16">
        <f>M15/L15</f>
        <v>6.1091821238747617</v>
      </c>
      <c r="AA16" s="4"/>
    </row>
    <row r="17" spans="1:28" x14ac:dyDescent="0.3">
      <c r="A17" s="5" t="s">
        <v>27</v>
      </c>
      <c r="C17">
        <f>C14/$E$14</f>
        <v>0.25716376074114916</v>
      </c>
      <c r="E17">
        <f>E14/$E$14</f>
        <v>1</v>
      </c>
      <c r="G17">
        <f>G14/$E$14</f>
        <v>0.17022989034152972</v>
      </c>
      <c r="I17">
        <f>I14/$E$14</f>
        <v>0.2909068894548838</v>
      </c>
      <c r="K17">
        <f>K14/$E$14</f>
        <v>0.12935491626942922</v>
      </c>
      <c r="M17">
        <f>M14/$E$14</f>
        <v>0.52292819290159898</v>
      </c>
      <c r="AA17" s="4"/>
    </row>
    <row r="18" spans="1:28" x14ac:dyDescent="0.3">
      <c r="AA18" s="4"/>
    </row>
    <row r="19" spans="1:28" x14ac:dyDescent="0.3">
      <c r="B19" s="4"/>
      <c r="AA19" s="4"/>
      <c r="AB19" s="4"/>
    </row>
    <row r="20" spans="1:28" x14ac:dyDescent="0.3">
      <c r="B20" s="4"/>
      <c r="AA20" s="4"/>
      <c r="AB20" s="4"/>
    </row>
    <row r="21" spans="1:28" x14ac:dyDescent="0.3">
      <c r="B21" s="4"/>
      <c r="AA21" s="4"/>
      <c r="AB21" s="4"/>
    </row>
    <row r="22" spans="1:28" x14ac:dyDescent="0.3">
      <c r="B22" s="4"/>
      <c r="AA22" s="4"/>
      <c r="AB22" s="4"/>
    </row>
    <row r="23" spans="1:28" x14ac:dyDescent="0.3">
      <c r="B23" s="4"/>
      <c r="AA23" s="4"/>
      <c r="AB23" s="4"/>
    </row>
    <row r="24" spans="1:28" x14ac:dyDescent="0.3">
      <c r="B24" s="4"/>
      <c r="AA24" s="4"/>
      <c r="AB24" s="4"/>
    </row>
    <row r="25" spans="1:28" x14ac:dyDescent="0.3">
      <c r="B25" s="4"/>
      <c r="AA25" s="4"/>
      <c r="AB25" s="4"/>
    </row>
    <row r="26" spans="1:28" x14ac:dyDescent="0.3">
      <c r="B26" s="4"/>
      <c r="AA26" s="4"/>
      <c r="AB26" s="4"/>
    </row>
    <row r="27" spans="1:28" x14ac:dyDescent="0.3">
      <c r="B27" s="4"/>
      <c r="AA27" s="4"/>
      <c r="AB27" s="4"/>
    </row>
    <row r="28" spans="1:28" x14ac:dyDescent="0.3">
      <c r="B28" s="4"/>
      <c r="AA28" s="4"/>
      <c r="AB28" s="4"/>
    </row>
    <row r="29" spans="1:28" x14ac:dyDescent="0.3">
      <c r="B29" s="4"/>
      <c r="AA29" s="4"/>
      <c r="AB29" s="4"/>
    </row>
    <row r="30" spans="1:28" x14ac:dyDescent="0.3">
      <c r="B30" s="4"/>
      <c r="AA30" s="4"/>
      <c r="AB30" s="4"/>
    </row>
    <row r="31" spans="1:28" x14ac:dyDescent="0.3">
      <c r="B31" s="4"/>
      <c r="AA31" s="4"/>
      <c r="AB31" s="4"/>
    </row>
    <row r="32" spans="1:28" x14ac:dyDescent="0.3">
      <c r="B32" s="4"/>
      <c r="AA32" s="4"/>
      <c r="AB32" s="4"/>
    </row>
    <row r="33" spans="2:28" x14ac:dyDescent="0.3">
      <c r="B33" s="4"/>
      <c r="AA33" s="4"/>
      <c r="AB33" s="4"/>
    </row>
    <row r="34" spans="2:28" x14ac:dyDescent="0.3">
      <c r="B34" s="4"/>
      <c r="AA34" s="4"/>
      <c r="AB34" s="4"/>
    </row>
    <row r="35" spans="2:28" x14ac:dyDescent="0.3">
      <c r="AA35" s="4"/>
      <c r="AB35" s="4"/>
    </row>
    <row r="36" spans="2:28" x14ac:dyDescent="0.3">
      <c r="AA36" s="4"/>
      <c r="AB36" s="4"/>
    </row>
    <row r="37" spans="2:28" x14ac:dyDescent="0.3">
      <c r="AA37" s="4"/>
      <c r="AB37" s="4"/>
    </row>
    <row r="38" spans="2:28" x14ac:dyDescent="0.3">
      <c r="AA38" s="4"/>
      <c r="AB38" s="4"/>
    </row>
    <row r="39" spans="2:28" x14ac:dyDescent="0.3">
      <c r="AA39" s="4"/>
    </row>
    <row r="40" spans="2:28" x14ac:dyDescent="0.3">
      <c r="AA40" s="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40"/>
  <sheetViews>
    <sheetView workbookViewId="0">
      <selection activeCell="M17" sqref="C17:M17"/>
    </sheetView>
  </sheetViews>
  <sheetFormatPr defaultColWidth="11.19921875" defaultRowHeight="15.6" x14ac:dyDescent="0.3"/>
  <cols>
    <col min="1" max="1" width="24" customWidth="1"/>
  </cols>
  <sheetData>
    <row r="2" spans="1:27" x14ac:dyDescent="0.3">
      <c r="B2" s="2" t="s">
        <v>22</v>
      </c>
      <c r="C2" s="2" t="s">
        <v>22</v>
      </c>
      <c r="D2" s="2" t="s">
        <v>22</v>
      </c>
      <c r="E2" s="2" t="s">
        <v>22</v>
      </c>
      <c r="F2" s="2" t="s">
        <v>22</v>
      </c>
      <c r="G2" s="2" t="s">
        <v>22</v>
      </c>
      <c r="H2" s="2" t="s">
        <v>22</v>
      </c>
      <c r="I2" s="2" t="s">
        <v>22</v>
      </c>
      <c r="J2" s="2" t="s">
        <v>22</v>
      </c>
      <c r="K2" s="2" t="s">
        <v>22</v>
      </c>
      <c r="L2" s="2" t="s">
        <v>22</v>
      </c>
      <c r="M2" s="2" t="s">
        <v>22</v>
      </c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7" x14ac:dyDescent="0.3">
      <c r="B3" t="s">
        <v>0</v>
      </c>
      <c r="C3" t="s">
        <v>6</v>
      </c>
      <c r="D3" t="s">
        <v>1</v>
      </c>
      <c r="E3" t="s">
        <v>7</v>
      </c>
      <c r="F3" t="s">
        <v>2</v>
      </c>
      <c r="G3" t="s">
        <v>8</v>
      </c>
      <c r="H3" t="s">
        <v>3</v>
      </c>
      <c r="I3" t="s">
        <v>9</v>
      </c>
      <c r="J3" t="s">
        <v>4</v>
      </c>
      <c r="K3" t="s">
        <v>10</v>
      </c>
      <c r="L3" t="s">
        <v>5</v>
      </c>
      <c r="M3" t="s">
        <v>12</v>
      </c>
    </row>
    <row r="4" spans="1:27" x14ac:dyDescent="0.3">
      <c r="A4" s="1" t="s">
        <v>13</v>
      </c>
      <c r="B4" s="4">
        <v>6963.0829999999996</v>
      </c>
      <c r="C4" s="4">
        <v>7972.69</v>
      </c>
      <c r="D4" s="4">
        <v>7483.3969999999999</v>
      </c>
      <c r="E4" s="4">
        <v>8415.518</v>
      </c>
      <c r="F4" s="4">
        <v>8283.3469999999998</v>
      </c>
      <c r="G4" s="4">
        <v>7833.2759999999998</v>
      </c>
      <c r="H4" s="4">
        <v>8150.5690000000004</v>
      </c>
      <c r="I4" s="4">
        <v>7681.5690000000004</v>
      </c>
      <c r="J4" s="4">
        <v>7161.1540000000005</v>
      </c>
      <c r="K4" s="4">
        <v>7991.9830000000002</v>
      </c>
      <c r="L4" s="4">
        <v>7477.6189999999997</v>
      </c>
      <c r="M4" s="4">
        <v>6646.4470000000001</v>
      </c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AA4" s="4"/>
    </row>
    <row r="5" spans="1:27" x14ac:dyDescent="0.3">
      <c r="A5" s="1" t="s">
        <v>14</v>
      </c>
      <c r="B5" s="4">
        <v>6525.4470000000001</v>
      </c>
      <c r="C5" s="4">
        <v>6890.0829999999996</v>
      </c>
      <c r="D5" s="4">
        <v>6565.1540000000005</v>
      </c>
      <c r="E5" s="4">
        <v>7155.5690000000004</v>
      </c>
      <c r="F5" s="4">
        <v>6697.3969999999999</v>
      </c>
      <c r="G5" s="4">
        <v>7029.8609999999999</v>
      </c>
      <c r="H5" s="4">
        <v>6909.0330000000004</v>
      </c>
      <c r="I5" s="4">
        <v>7284.2759999999998</v>
      </c>
      <c r="J5" s="4">
        <v>6846.1040000000003</v>
      </c>
      <c r="K5" s="4">
        <v>7672.3969999999999</v>
      </c>
      <c r="L5" s="4">
        <v>6630.1040000000003</v>
      </c>
      <c r="M5" s="4">
        <v>5153.0829999999996</v>
      </c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AA5" s="4"/>
    </row>
    <row r="6" spans="1:27" x14ac:dyDescent="0.3">
      <c r="O6" s="4"/>
      <c r="R6" s="4"/>
      <c r="AA6" s="4"/>
    </row>
    <row r="7" spans="1:27" x14ac:dyDescent="0.3">
      <c r="O7" s="4"/>
      <c r="R7" s="4"/>
      <c r="AA7" s="4"/>
    </row>
    <row r="8" spans="1:27" x14ac:dyDescent="0.3">
      <c r="O8" s="4"/>
      <c r="R8" s="4"/>
      <c r="AA8" s="4"/>
    </row>
    <row r="9" spans="1:27" x14ac:dyDescent="0.3">
      <c r="O9" s="4"/>
      <c r="R9" s="4"/>
      <c r="AA9" s="4"/>
    </row>
    <row r="10" spans="1:27" x14ac:dyDescent="0.3">
      <c r="A10" s="1" t="s">
        <v>15</v>
      </c>
      <c r="B10" s="4">
        <v>12273.439</v>
      </c>
      <c r="C10" s="4">
        <v>10298.974</v>
      </c>
      <c r="D10" s="4">
        <v>9890.1460000000006</v>
      </c>
      <c r="E10" s="4">
        <v>11968.701999999999</v>
      </c>
      <c r="F10" s="4">
        <v>10817.267</v>
      </c>
      <c r="G10" s="4">
        <v>10991.51</v>
      </c>
      <c r="H10" s="4">
        <v>10704.338</v>
      </c>
      <c r="I10" s="4">
        <v>8135.8029999999999</v>
      </c>
      <c r="J10" s="4">
        <v>8853.9740000000002</v>
      </c>
      <c r="K10" s="4">
        <v>9283.7520000000004</v>
      </c>
      <c r="L10" s="4">
        <v>8252.56</v>
      </c>
      <c r="M10" s="4">
        <v>7970.9030000000002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AA10" s="4"/>
    </row>
    <row r="11" spans="1:27" x14ac:dyDescent="0.3">
      <c r="A11" s="5" t="s">
        <v>17</v>
      </c>
      <c r="B11" s="4">
        <f>B10/D10</f>
        <v>1.2409765235012709</v>
      </c>
      <c r="C11" s="4">
        <f>C10/D10</f>
        <v>1.0413369024077097</v>
      </c>
      <c r="D11" s="4">
        <f>D10/D10</f>
        <v>1</v>
      </c>
      <c r="E11" s="4">
        <f>E10/D10</f>
        <v>1.2101643393333119</v>
      </c>
      <c r="F11" s="4">
        <f>F10/D10</f>
        <v>1.0937418921823803</v>
      </c>
      <c r="G11" s="4">
        <f>G10/D10</f>
        <v>1.1113597311910259</v>
      </c>
      <c r="H11" s="4">
        <f>H10/D10</f>
        <v>1.0823235572053234</v>
      </c>
      <c r="I11" s="4">
        <f>I10/D10</f>
        <v>0.82261707764475867</v>
      </c>
      <c r="J11" s="4">
        <f>J10/D10</f>
        <v>0.89523188029782363</v>
      </c>
      <c r="K11" s="4">
        <f>K10/D10</f>
        <v>0.93868705274927178</v>
      </c>
      <c r="L11" s="4">
        <f>L10/D10</f>
        <v>0.83442246454197933</v>
      </c>
      <c r="M11" s="4">
        <f>M10/D10</f>
        <v>0.80594391629810114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AA11" s="4"/>
    </row>
    <row r="12" spans="1:27" x14ac:dyDescent="0.3">
      <c r="A12" s="1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AA12" s="4"/>
    </row>
    <row r="13" spans="1:27" x14ac:dyDescent="0.3">
      <c r="A13" s="1" t="s">
        <v>16</v>
      </c>
      <c r="B13" s="4">
        <v>1627.962</v>
      </c>
      <c r="C13" s="4">
        <v>1195.4770000000001</v>
      </c>
      <c r="D13" s="4">
        <v>747.16300000000001</v>
      </c>
      <c r="E13" s="4">
        <v>21838.874</v>
      </c>
      <c r="F13" s="4">
        <v>956.82</v>
      </c>
      <c r="G13" s="4">
        <v>918.82</v>
      </c>
      <c r="H13" s="4">
        <v>103.364</v>
      </c>
      <c r="I13" s="4">
        <v>1580.134</v>
      </c>
      <c r="J13" s="4">
        <v>68.95</v>
      </c>
      <c r="K13" s="4">
        <v>287.02100000000002</v>
      </c>
      <c r="L13" s="4">
        <v>125.364</v>
      </c>
      <c r="M13" s="4">
        <v>2270.4470000000001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AA13" s="4"/>
    </row>
    <row r="14" spans="1:27" x14ac:dyDescent="0.3">
      <c r="A14" s="5" t="s">
        <v>18</v>
      </c>
      <c r="B14">
        <f>B13/B11</f>
        <v>1311.8394821901181</v>
      </c>
      <c r="C14">
        <f>C13/C11</f>
        <v>1148.0213533544215</v>
      </c>
      <c r="D14">
        <f t="shared" ref="D14:M14" si="0">D13/D11</f>
        <v>747.16300000000001</v>
      </c>
      <c r="E14">
        <f t="shared" si="0"/>
        <v>18046.205205510509</v>
      </c>
      <c r="F14">
        <f t="shared" si="0"/>
        <v>874.81334201328309</v>
      </c>
      <c r="G14">
        <f t="shared" si="0"/>
        <v>826.75300734112056</v>
      </c>
      <c r="H14">
        <f t="shared" si="0"/>
        <v>95.501940535136313</v>
      </c>
      <c r="I14">
        <f t="shared" si="0"/>
        <v>1920.8621397991078</v>
      </c>
      <c r="J14">
        <f t="shared" si="0"/>
        <v>77.019151705211698</v>
      </c>
      <c r="K14">
        <f t="shared" si="0"/>
        <v>305.76857234725793</v>
      </c>
      <c r="L14">
        <f t="shared" si="0"/>
        <v>150.24044213480425</v>
      </c>
      <c r="M14">
        <f t="shared" si="0"/>
        <v>2817.1277853038737</v>
      </c>
      <c r="O14" s="4"/>
      <c r="R14" s="4"/>
      <c r="AA14" s="4"/>
    </row>
    <row r="15" spans="1:27" x14ac:dyDescent="0.3">
      <c r="A15" s="5" t="s">
        <v>19</v>
      </c>
      <c r="B15" s="4">
        <f>B14/D14</f>
        <v>1.7557607673159914</v>
      </c>
      <c r="C15" s="4">
        <f>C14/D14</f>
        <v>1.5365072324973554</v>
      </c>
      <c r="D15" s="4">
        <f>D14/D14</f>
        <v>1</v>
      </c>
      <c r="E15" s="4">
        <f>E14/D14</f>
        <v>24.152969573587701</v>
      </c>
      <c r="F15" s="4">
        <f>F14/D14</f>
        <v>1.1708467121809873</v>
      </c>
      <c r="G15" s="4">
        <f>G14/D14</f>
        <v>1.1065229506026404</v>
      </c>
      <c r="H15" s="4">
        <f>H14/D14</f>
        <v>0.12781941896900181</v>
      </c>
      <c r="I15" s="4">
        <f>I14/D14</f>
        <v>2.5708742801759561</v>
      </c>
      <c r="J15" s="4">
        <f>J14/D14</f>
        <v>0.10308212760162333</v>
      </c>
      <c r="K15" s="4">
        <f>K14/D14</f>
        <v>0.4092394462082008</v>
      </c>
      <c r="L15" s="4">
        <f>L14/D14</f>
        <v>0.20108121271369736</v>
      </c>
      <c r="M15" s="4">
        <f>M14/D14</f>
        <v>3.7704326703863464</v>
      </c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AA15" s="4"/>
    </row>
    <row r="16" spans="1:27" x14ac:dyDescent="0.3">
      <c r="A16" s="5" t="s">
        <v>20</v>
      </c>
      <c r="B16">
        <f>B15/B15</f>
        <v>1</v>
      </c>
      <c r="C16">
        <f>C15/B15</f>
        <v>0.87512334316832585</v>
      </c>
      <c r="D16">
        <f>D15/D15</f>
        <v>1</v>
      </c>
      <c r="E16">
        <f>E15/D15</f>
        <v>24.152969573587701</v>
      </c>
      <c r="F16">
        <f>F15/F15</f>
        <v>1</v>
      </c>
      <c r="G16">
        <f>G15/F15</f>
        <v>0.94506218370931894</v>
      </c>
      <c r="H16">
        <f>H15/H15</f>
        <v>1</v>
      </c>
      <c r="I16">
        <f>I15/H15</f>
        <v>20.113330986111219</v>
      </c>
      <c r="J16">
        <f>J15/J15</f>
        <v>1</v>
      </c>
      <c r="K16">
        <f>K15/J15</f>
        <v>3.9700329798175034</v>
      </c>
      <c r="L16">
        <f>L15/L15</f>
        <v>1</v>
      </c>
      <c r="M16">
        <f>M15/L15</f>
        <v>18.750795360254507</v>
      </c>
      <c r="O16" s="4"/>
      <c r="R16" s="4"/>
      <c r="AA16" s="4"/>
    </row>
    <row r="17" spans="2:28" x14ac:dyDescent="0.3">
      <c r="C17">
        <f>C14/$E$14</f>
        <v>6.3615665469872129E-2</v>
      </c>
      <c r="E17">
        <f>E14/$E$14</f>
        <v>1</v>
      </c>
      <c r="G17">
        <f>G14/$E$14</f>
        <v>4.5813122367059582E-2</v>
      </c>
      <c r="I17">
        <f>I14/$E$14</f>
        <v>0.10644133311819827</v>
      </c>
      <c r="K17">
        <f>K14/$E$14</f>
        <v>1.6943649308270626E-2</v>
      </c>
      <c r="M17">
        <f>M14/$E$14</f>
        <v>0.1561063809938085</v>
      </c>
      <c r="O17" s="4"/>
      <c r="R17" s="4"/>
      <c r="AA17" s="4"/>
    </row>
    <row r="18" spans="2:28" x14ac:dyDescent="0.3">
      <c r="O18" s="4"/>
      <c r="AA18" s="4"/>
    </row>
    <row r="19" spans="2:28" x14ac:dyDescent="0.3">
      <c r="B19" s="4"/>
      <c r="O19" s="4"/>
      <c r="AA19" s="4"/>
      <c r="AB19" s="4"/>
    </row>
    <row r="20" spans="2:28" x14ac:dyDescent="0.3">
      <c r="B20" s="4"/>
      <c r="O20" s="4"/>
      <c r="AA20" s="4"/>
      <c r="AB20" s="4"/>
    </row>
    <row r="21" spans="2:28" x14ac:dyDescent="0.3">
      <c r="B21" s="4"/>
      <c r="O21" s="4"/>
      <c r="AA21" s="4"/>
      <c r="AB21" s="4"/>
    </row>
    <row r="22" spans="2:28" x14ac:dyDescent="0.3">
      <c r="B22" s="4"/>
      <c r="O22" s="4"/>
      <c r="AA22" s="4"/>
      <c r="AB22" s="4"/>
    </row>
    <row r="23" spans="2:28" x14ac:dyDescent="0.3">
      <c r="B23" s="4"/>
      <c r="O23" s="4"/>
      <c r="AA23" s="4"/>
      <c r="AB23" s="4"/>
    </row>
    <row r="24" spans="2:28" x14ac:dyDescent="0.3">
      <c r="B24" s="4"/>
      <c r="AA24" s="4"/>
      <c r="AB24" s="4"/>
    </row>
    <row r="25" spans="2:28" x14ac:dyDescent="0.3">
      <c r="B25" s="4"/>
      <c r="AA25" s="4"/>
      <c r="AB25" s="4"/>
    </row>
    <row r="26" spans="2:28" x14ac:dyDescent="0.3">
      <c r="B26" s="4"/>
      <c r="AA26" s="4"/>
      <c r="AB26" s="4"/>
    </row>
    <row r="27" spans="2:28" x14ac:dyDescent="0.3">
      <c r="B27" s="4"/>
      <c r="AA27" s="4"/>
      <c r="AB27" s="4"/>
    </row>
    <row r="28" spans="2:28" x14ac:dyDescent="0.3">
      <c r="B28" s="4"/>
      <c r="AA28" s="4"/>
      <c r="AB28" s="4"/>
    </row>
    <row r="29" spans="2:28" x14ac:dyDescent="0.3">
      <c r="B29" s="4"/>
      <c r="AA29" s="4"/>
      <c r="AB29" s="4"/>
    </row>
    <row r="30" spans="2:28" x14ac:dyDescent="0.3">
      <c r="B30" s="4"/>
      <c r="AA30" s="4"/>
      <c r="AB30" s="4"/>
    </row>
    <row r="31" spans="2:28" x14ac:dyDescent="0.3">
      <c r="B31" s="4"/>
      <c r="AA31" s="4"/>
      <c r="AB31" s="4"/>
    </row>
    <row r="32" spans="2:28" x14ac:dyDescent="0.3">
      <c r="B32" s="4"/>
      <c r="AA32" s="4"/>
      <c r="AB32" s="4"/>
    </row>
    <row r="33" spans="2:28" x14ac:dyDescent="0.3">
      <c r="B33" s="4"/>
      <c r="AA33" s="4"/>
      <c r="AB33" s="4"/>
    </row>
    <row r="34" spans="2:28" x14ac:dyDescent="0.3">
      <c r="B34" s="4"/>
      <c r="AA34" s="4"/>
      <c r="AB34" s="4"/>
    </row>
    <row r="35" spans="2:28" x14ac:dyDescent="0.3">
      <c r="AA35" s="4"/>
      <c r="AB35" s="4"/>
    </row>
    <row r="36" spans="2:28" x14ac:dyDescent="0.3">
      <c r="AA36" s="4"/>
      <c r="AB36" s="4"/>
    </row>
    <row r="37" spans="2:28" x14ac:dyDescent="0.3">
      <c r="AA37" s="4"/>
      <c r="AB37" s="4"/>
    </row>
    <row r="38" spans="2:28" x14ac:dyDescent="0.3">
      <c r="AA38" s="4"/>
      <c r="AB38" s="4"/>
    </row>
    <row r="39" spans="2:28" x14ac:dyDescent="0.3">
      <c r="AA39" s="4"/>
    </row>
    <row r="40" spans="2:28" x14ac:dyDescent="0.3">
      <c r="AA40" s="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40"/>
  <sheetViews>
    <sheetView zoomScale="90" zoomScaleNormal="90" workbookViewId="0">
      <selection activeCell="M16" activeCellId="5" sqref="C16 E16 G16 I16 K16 M16"/>
    </sheetView>
  </sheetViews>
  <sheetFormatPr defaultColWidth="11.19921875" defaultRowHeight="15.6" x14ac:dyDescent="0.3"/>
  <cols>
    <col min="1" max="1" width="24" customWidth="1"/>
  </cols>
  <sheetData>
    <row r="2" spans="1:27" x14ac:dyDescent="0.3">
      <c r="B2" s="2" t="s">
        <v>11</v>
      </c>
      <c r="C2" s="2" t="s">
        <v>11</v>
      </c>
      <c r="D2" s="2" t="s">
        <v>11</v>
      </c>
      <c r="E2" s="2" t="s">
        <v>11</v>
      </c>
      <c r="F2" s="2" t="s">
        <v>11</v>
      </c>
      <c r="G2" s="2" t="s">
        <v>11</v>
      </c>
      <c r="H2" s="2" t="s">
        <v>11</v>
      </c>
      <c r="I2" s="2" t="s">
        <v>11</v>
      </c>
      <c r="J2" s="2" t="s">
        <v>11</v>
      </c>
      <c r="K2" s="2" t="s">
        <v>11</v>
      </c>
      <c r="L2" s="2" t="s">
        <v>11</v>
      </c>
      <c r="M2" s="2" t="s">
        <v>11</v>
      </c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 spans="1:27" x14ac:dyDescent="0.3">
      <c r="B3" t="s">
        <v>0</v>
      </c>
      <c r="C3" t="s">
        <v>6</v>
      </c>
      <c r="D3" t="s">
        <v>1</v>
      </c>
      <c r="E3" t="s">
        <v>7</v>
      </c>
      <c r="F3" t="s">
        <v>2</v>
      </c>
      <c r="G3" t="s">
        <v>8</v>
      </c>
      <c r="H3" t="s">
        <v>3</v>
      </c>
      <c r="I3" t="s">
        <v>9</v>
      </c>
      <c r="J3" t="s">
        <v>4</v>
      </c>
      <c r="K3" t="s">
        <v>10</v>
      </c>
      <c r="L3" t="s">
        <v>5</v>
      </c>
      <c r="M3" t="s">
        <v>12</v>
      </c>
    </row>
    <row r="4" spans="1:27" x14ac:dyDescent="0.3">
      <c r="A4" s="1" t="s">
        <v>13</v>
      </c>
      <c r="B4" s="4">
        <v>2714.962</v>
      </c>
      <c r="C4" s="4">
        <v>5852.0829999999996</v>
      </c>
      <c r="D4" s="4">
        <v>5826.74</v>
      </c>
      <c r="E4" s="4">
        <v>6810.6189999999997</v>
      </c>
      <c r="F4" s="4">
        <v>5729.9830000000002</v>
      </c>
      <c r="G4" s="4">
        <v>6050.74</v>
      </c>
      <c r="H4" s="4">
        <v>6066.69</v>
      </c>
      <c r="I4" s="4">
        <v>7072.69</v>
      </c>
      <c r="J4" s="4">
        <v>7041.5690000000004</v>
      </c>
      <c r="K4" s="4">
        <v>7122.8109999999997</v>
      </c>
      <c r="L4" s="4">
        <v>8412.2250000000004</v>
      </c>
      <c r="M4" s="4">
        <v>2356.598</v>
      </c>
      <c r="O4" s="4"/>
      <c r="P4" s="4"/>
      <c r="Q4" s="4"/>
      <c r="R4" s="4"/>
      <c r="S4" s="4"/>
      <c r="T4" s="4"/>
      <c r="U4" s="4"/>
      <c r="V4" s="4"/>
      <c r="W4" s="4"/>
      <c r="X4" s="4"/>
      <c r="Y4" s="4"/>
      <c r="AA4" s="4"/>
    </row>
    <row r="5" spans="1:27" x14ac:dyDescent="0.3">
      <c r="A5" s="1" t="s">
        <v>14</v>
      </c>
      <c r="B5" s="4">
        <v>4118.7700000000004</v>
      </c>
      <c r="C5" s="4">
        <v>6440.4470000000001</v>
      </c>
      <c r="D5" s="4">
        <v>5592.5690000000004</v>
      </c>
      <c r="E5" s="4">
        <v>6855.74</v>
      </c>
      <c r="F5" s="4">
        <v>6041.2049999999999</v>
      </c>
      <c r="G5" s="4">
        <v>6848.3760000000002</v>
      </c>
      <c r="H5" s="4">
        <v>6038.0330000000004</v>
      </c>
      <c r="I5" s="4">
        <v>4735.134</v>
      </c>
      <c r="J5" s="4">
        <v>5818.3760000000002</v>
      </c>
      <c r="K5" s="4">
        <v>6238.74</v>
      </c>
      <c r="L5" s="4">
        <v>6178.3760000000002</v>
      </c>
      <c r="M5" s="4">
        <v>2127.4769999999999</v>
      </c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AA5" s="4"/>
    </row>
    <row r="6" spans="1:27" x14ac:dyDescent="0.3">
      <c r="O6" s="4"/>
      <c r="P6" s="4"/>
      <c r="R6" s="4"/>
      <c r="AA6" s="4"/>
    </row>
    <row r="7" spans="1:27" x14ac:dyDescent="0.3">
      <c r="O7" s="4"/>
      <c r="P7" s="4"/>
      <c r="R7" s="4"/>
      <c r="AA7" s="4"/>
    </row>
    <row r="8" spans="1:27" x14ac:dyDescent="0.3">
      <c r="O8" s="4"/>
      <c r="P8" s="4"/>
      <c r="R8" s="4"/>
      <c r="AA8" s="4"/>
    </row>
    <row r="9" spans="1:27" x14ac:dyDescent="0.3">
      <c r="O9" s="4"/>
      <c r="P9" s="4"/>
      <c r="R9" s="4"/>
      <c r="AA9" s="4"/>
    </row>
    <row r="10" spans="1:27" x14ac:dyDescent="0.3">
      <c r="A10" s="1" t="s">
        <v>15</v>
      </c>
      <c r="B10" s="4">
        <v>9039.64</v>
      </c>
      <c r="C10" s="4">
        <v>13373.903</v>
      </c>
      <c r="D10" s="4">
        <v>10016.174999999999</v>
      </c>
      <c r="E10" s="4">
        <v>13790.832</v>
      </c>
      <c r="F10" s="4">
        <v>9836.0540000000001</v>
      </c>
      <c r="G10" s="4">
        <v>10932.125</v>
      </c>
      <c r="H10" s="4">
        <v>9998.0540000000001</v>
      </c>
      <c r="I10" s="4">
        <v>11275.468000000001</v>
      </c>
      <c r="J10" s="4">
        <v>12638.418</v>
      </c>
      <c r="K10" s="4">
        <v>10309.418</v>
      </c>
      <c r="L10" s="4">
        <v>9935.518</v>
      </c>
      <c r="M10" s="4">
        <v>2248.962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AA10" s="4"/>
    </row>
    <row r="11" spans="1:27" x14ac:dyDescent="0.3">
      <c r="A11" s="5" t="s">
        <v>17</v>
      </c>
      <c r="B11" s="4">
        <f>B10/D10</f>
        <v>0.9025041994573777</v>
      </c>
      <c r="C11" s="4">
        <f>C10/D10</f>
        <v>1.3352305645618214</v>
      </c>
      <c r="D11" s="4">
        <f>D10/D10</f>
        <v>1</v>
      </c>
      <c r="E11" s="4">
        <f>E10/D10</f>
        <v>1.376856135201312</v>
      </c>
      <c r="F11" s="4">
        <f>F10/D10</f>
        <v>0.98201698752268218</v>
      </c>
      <c r="G11" s="4">
        <f>G10/D10</f>
        <v>1.0914470843410784</v>
      </c>
      <c r="H11" s="4">
        <f>H10/D10</f>
        <v>0.99819082633839773</v>
      </c>
      <c r="I11" s="4">
        <f>I10/D10</f>
        <v>1.1257259382948084</v>
      </c>
      <c r="J11" s="4">
        <f>J10/D10</f>
        <v>1.2618008371459166</v>
      </c>
      <c r="K11" s="4">
        <f>K10/D10</f>
        <v>1.029276944542203</v>
      </c>
      <c r="L11" s="4">
        <f>L10/D10</f>
        <v>0.99194732520148665</v>
      </c>
      <c r="M11" s="4">
        <f>M10/D10</f>
        <v>0.22453301784363794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AA11" s="4"/>
    </row>
    <row r="12" spans="1:27" x14ac:dyDescent="0.3">
      <c r="A12" s="1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AA12" s="4"/>
    </row>
    <row r="13" spans="1:27" x14ac:dyDescent="0.3">
      <c r="A13" s="1" t="s">
        <v>16</v>
      </c>
      <c r="B13" s="4">
        <v>508.16300000000001</v>
      </c>
      <c r="C13" s="4">
        <v>2795.962</v>
      </c>
      <c r="D13" s="4">
        <v>100</v>
      </c>
      <c r="E13" s="4">
        <v>26470.973999999998</v>
      </c>
      <c r="F13" s="4">
        <v>100</v>
      </c>
      <c r="G13" s="4">
        <v>457.33499999999998</v>
      </c>
      <c r="H13" s="4">
        <v>100</v>
      </c>
      <c r="I13" s="4">
        <v>1372.4770000000001</v>
      </c>
      <c r="J13" s="4">
        <v>100</v>
      </c>
      <c r="K13" s="4">
        <v>364.678</v>
      </c>
      <c r="L13" s="4">
        <v>100</v>
      </c>
      <c r="M13" s="4">
        <v>4016.79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AA13" s="4"/>
    </row>
    <row r="14" spans="1:27" x14ac:dyDescent="0.3">
      <c r="A14" s="5" t="s">
        <v>18</v>
      </c>
      <c r="B14">
        <f>B13/B11</f>
        <v>563.05887585401626</v>
      </c>
      <c r="C14">
        <f>C13/C11</f>
        <v>2093.9919098672985</v>
      </c>
      <c r="D14">
        <f t="shared" ref="D14:M14" si="0">D13/D11</f>
        <v>100</v>
      </c>
      <c r="E14">
        <f t="shared" si="0"/>
        <v>19225.664412738111</v>
      </c>
      <c r="F14">
        <f t="shared" si="0"/>
        <v>101.83123232141669</v>
      </c>
      <c r="G14">
        <f t="shared" si="0"/>
        <v>419.01710725270698</v>
      </c>
      <c r="H14">
        <f t="shared" si="0"/>
        <v>100.1812452703296</v>
      </c>
      <c r="I14">
        <f t="shared" si="0"/>
        <v>1219.1928366498844</v>
      </c>
      <c r="J14">
        <f t="shared" si="0"/>
        <v>79.251809838857994</v>
      </c>
      <c r="K14">
        <f t="shared" si="0"/>
        <v>354.30503124909671</v>
      </c>
      <c r="L14">
        <f t="shared" si="0"/>
        <v>100.81180467893067</v>
      </c>
      <c r="M14">
        <f t="shared" si="0"/>
        <v>17889.529293180585</v>
      </c>
      <c r="O14" s="4"/>
      <c r="P14" s="4"/>
      <c r="R14" s="4"/>
      <c r="AA14" s="4"/>
    </row>
    <row r="15" spans="1:27" x14ac:dyDescent="0.3">
      <c r="A15" s="5" t="s">
        <v>19</v>
      </c>
      <c r="B15" s="4" t="s">
        <v>23</v>
      </c>
      <c r="C15" s="4">
        <f>C14/D14</f>
        <v>20.939919098672984</v>
      </c>
      <c r="D15" s="4">
        <f>D14/D14</f>
        <v>1</v>
      </c>
      <c r="E15" s="4">
        <f>E14/D14</f>
        <v>192.25664412738112</v>
      </c>
      <c r="F15" s="4">
        <f>F14/D14</f>
        <v>1.0183123232141669</v>
      </c>
      <c r="G15" s="4">
        <f>G14/D14</f>
        <v>4.19017107252707</v>
      </c>
      <c r="H15" s="4">
        <f>H14/D14</f>
        <v>1.0018124527032959</v>
      </c>
      <c r="I15" s="4">
        <f>I14/D14</f>
        <v>12.191928366498844</v>
      </c>
      <c r="J15" s="4">
        <f>J14/D14</f>
        <v>0.79251809838857989</v>
      </c>
      <c r="K15" s="4">
        <f>K14/D14</f>
        <v>3.5430503124909674</v>
      </c>
      <c r="L15" s="4">
        <f>L14/D14</f>
        <v>1.0081180467893067</v>
      </c>
      <c r="M15" s="4">
        <f>M14/D14</f>
        <v>178.89529293180584</v>
      </c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AA15" s="4"/>
    </row>
    <row r="16" spans="1:27" x14ac:dyDescent="0.3">
      <c r="A16" s="5" t="s">
        <v>20</v>
      </c>
      <c r="C16">
        <f>C14/$E$14</f>
        <v>0.10891649125425845</v>
      </c>
      <c r="E16">
        <f>E14/$E$14</f>
        <v>1</v>
      </c>
      <c r="G16">
        <f>G14/$E$14</f>
        <v>2.1794674985332833E-2</v>
      </c>
      <c r="I16">
        <f>I14/$E$14</f>
        <v>6.3414861014743334E-2</v>
      </c>
      <c r="K16">
        <f>K14/$E$14</f>
        <v>1.8428753547489844E-2</v>
      </c>
      <c r="M16">
        <f>M14/$E$14</f>
        <v>0.93050252564107694</v>
      </c>
      <c r="O16" s="4"/>
      <c r="P16" s="4"/>
      <c r="R16" s="4"/>
      <c r="AA16" s="4"/>
    </row>
    <row r="17" spans="2:28" x14ac:dyDescent="0.3">
      <c r="O17" s="4"/>
      <c r="P17" s="4"/>
      <c r="R17" s="4"/>
      <c r="AA17" s="4"/>
    </row>
    <row r="18" spans="2:28" x14ac:dyDescent="0.3">
      <c r="O18" s="4"/>
      <c r="P18" s="4"/>
      <c r="AA18" s="4"/>
    </row>
    <row r="19" spans="2:28" x14ac:dyDescent="0.3">
      <c r="B19" s="4"/>
      <c r="O19" s="4"/>
      <c r="P19" s="4"/>
      <c r="AA19" s="4"/>
      <c r="AB19" s="4"/>
    </row>
    <row r="20" spans="2:28" x14ac:dyDescent="0.3">
      <c r="B20" s="4"/>
      <c r="O20" s="4"/>
      <c r="P20" s="4"/>
      <c r="AA20" s="4"/>
      <c r="AB20" s="4"/>
    </row>
    <row r="21" spans="2:28" x14ac:dyDescent="0.3">
      <c r="B21" s="4"/>
      <c r="O21" s="4"/>
      <c r="P21" s="4"/>
      <c r="AA21" s="4"/>
      <c r="AB21" s="4"/>
    </row>
    <row r="22" spans="2:28" x14ac:dyDescent="0.3">
      <c r="B22" s="4"/>
      <c r="O22" s="4"/>
      <c r="P22" s="4"/>
      <c r="AA22" s="4"/>
      <c r="AB22" s="4"/>
    </row>
    <row r="23" spans="2:28" x14ac:dyDescent="0.3">
      <c r="B23" s="4"/>
      <c r="O23" s="4"/>
      <c r="P23" s="4"/>
      <c r="AA23" s="4"/>
      <c r="AB23" s="4"/>
    </row>
    <row r="24" spans="2:28" x14ac:dyDescent="0.3">
      <c r="B24" s="4"/>
      <c r="P24" s="4"/>
      <c r="AA24" s="4"/>
      <c r="AB24" s="4"/>
    </row>
    <row r="25" spans="2:28" x14ac:dyDescent="0.3">
      <c r="B25" s="4"/>
      <c r="P25" s="4"/>
      <c r="AA25" s="4"/>
      <c r="AB25" s="4"/>
    </row>
    <row r="26" spans="2:28" x14ac:dyDescent="0.3">
      <c r="B26" s="4"/>
      <c r="P26" s="4"/>
      <c r="AA26" s="4"/>
      <c r="AB26" s="4"/>
    </row>
    <row r="27" spans="2:28" x14ac:dyDescent="0.3">
      <c r="B27" s="4"/>
      <c r="AA27" s="4"/>
      <c r="AB27" s="4"/>
    </row>
    <row r="28" spans="2:28" x14ac:dyDescent="0.3">
      <c r="B28" s="4"/>
      <c r="AA28" s="4"/>
      <c r="AB28" s="4"/>
    </row>
    <row r="29" spans="2:28" x14ac:dyDescent="0.3">
      <c r="B29" s="4"/>
      <c r="AA29" s="4"/>
      <c r="AB29" s="4"/>
    </row>
    <row r="30" spans="2:28" x14ac:dyDescent="0.3">
      <c r="B30" s="4"/>
      <c r="AA30" s="4"/>
      <c r="AB30" s="4"/>
    </row>
    <row r="31" spans="2:28" x14ac:dyDescent="0.3">
      <c r="B31" s="4"/>
      <c r="AA31" s="4"/>
      <c r="AB31" s="4"/>
    </row>
    <row r="32" spans="2:28" x14ac:dyDescent="0.3">
      <c r="B32" s="4"/>
      <c r="AA32" s="4"/>
      <c r="AB32" s="4"/>
    </row>
    <row r="33" spans="2:28" x14ac:dyDescent="0.3">
      <c r="B33" s="4"/>
      <c r="AA33" s="4"/>
      <c r="AB33" s="4"/>
    </row>
    <row r="34" spans="2:28" x14ac:dyDescent="0.3">
      <c r="B34" s="4"/>
      <c r="AA34" s="4"/>
      <c r="AB34" s="4"/>
    </row>
    <row r="35" spans="2:28" x14ac:dyDescent="0.3">
      <c r="AA35" s="4"/>
      <c r="AB35" s="4"/>
    </row>
    <row r="36" spans="2:28" x14ac:dyDescent="0.3">
      <c r="AA36" s="4"/>
      <c r="AB36" s="4"/>
    </row>
    <row r="37" spans="2:28" x14ac:dyDescent="0.3">
      <c r="AA37" s="4"/>
      <c r="AB37" s="4"/>
    </row>
    <row r="38" spans="2:28" x14ac:dyDescent="0.3">
      <c r="AA38" s="4"/>
      <c r="AB38" s="4"/>
    </row>
    <row r="39" spans="2:28" x14ac:dyDescent="0.3">
      <c r="AA39" s="4"/>
    </row>
    <row r="40" spans="2:28" x14ac:dyDescent="0.3">
      <c r="AA40" s="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tabSelected="1" zoomScale="110" zoomScaleNormal="110" workbookViewId="0">
      <selection activeCell="I5" sqref="I5"/>
    </sheetView>
  </sheetViews>
  <sheetFormatPr defaultColWidth="11.19921875" defaultRowHeight="15.6" x14ac:dyDescent="0.3"/>
  <sheetData>
    <row r="1" spans="1:21" x14ac:dyDescent="0.3">
      <c r="B1" t="s">
        <v>28</v>
      </c>
      <c r="J1" t="s">
        <v>28</v>
      </c>
    </row>
    <row r="2" spans="1:21" x14ac:dyDescent="0.3">
      <c r="B2" t="s">
        <v>6</v>
      </c>
      <c r="C2" t="s">
        <v>7</v>
      </c>
      <c r="D2" t="s">
        <v>8</v>
      </c>
      <c r="E2" t="s">
        <v>9</v>
      </c>
      <c r="F2" t="s">
        <v>10</v>
      </c>
      <c r="G2" t="s">
        <v>12</v>
      </c>
      <c r="J2" t="s">
        <v>0</v>
      </c>
      <c r="K2" t="s">
        <v>6</v>
      </c>
      <c r="L2" t="s">
        <v>1</v>
      </c>
      <c r="M2" t="s">
        <v>7</v>
      </c>
      <c r="N2" t="s">
        <v>2</v>
      </c>
      <c r="O2" t="s">
        <v>8</v>
      </c>
      <c r="P2" t="s">
        <v>3</v>
      </c>
      <c r="Q2" t="s">
        <v>9</v>
      </c>
      <c r="R2" t="s">
        <v>4</v>
      </c>
      <c r="S2" t="s">
        <v>10</v>
      </c>
      <c r="T2" t="s">
        <v>5</v>
      </c>
      <c r="U2" t="s">
        <v>12</v>
      </c>
    </row>
    <row r="3" spans="1:21" x14ac:dyDescent="0.3">
      <c r="B3">
        <v>1.1837405242262502</v>
      </c>
      <c r="C3">
        <v>7.653078369768509</v>
      </c>
      <c r="D3">
        <v>1.3820375885712737</v>
      </c>
      <c r="E3">
        <v>2.6934775486456055</v>
      </c>
      <c r="F3">
        <v>1.6205638890161018</v>
      </c>
      <c r="G3">
        <v>6.1091821238747617</v>
      </c>
      <c r="J3" s="4">
        <v>1.6626062676217443</v>
      </c>
      <c r="K3" s="4">
        <v>1.968094414816413</v>
      </c>
      <c r="L3" s="4">
        <v>1</v>
      </c>
      <c r="M3" s="4">
        <v>7.653078369768509</v>
      </c>
      <c r="N3" s="4">
        <v>0.94265358803129251</v>
      </c>
      <c r="O3" s="4">
        <v>1.3027826916608263</v>
      </c>
      <c r="P3" s="4">
        <v>0.82656461139737536</v>
      </c>
      <c r="Q3" s="4">
        <v>2.22633322330381</v>
      </c>
      <c r="R3" s="4">
        <v>0.61087583058871253</v>
      </c>
      <c r="S3" s="4">
        <v>0.98996331172478536</v>
      </c>
      <c r="T3" s="4">
        <v>0.65508121396437891</v>
      </c>
      <c r="U3" s="4">
        <v>4.0020104420373617</v>
      </c>
    </row>
    <row r="4" spans="1:21" x14ac:dyDescent="0.3">
      <c r="B4">
        <v>0.87512334316832585</v>
      </c>
      <c r="C4">
        <v>24.152969573587701</v>
      </c>
      <c r="D4">
        <v>0.94506218370931894</v>
      </c>
      <c r="E4">
        <v>20.113330986111219</v>
      </c>
      <c r="F4">
        <v>3.9700329798175034</v>
      </c>
      <c r="G4">
        <v>18.750795360254507</v>
      </c>
      <c r="J4">
        <v>1.7557607673159914</v>
      </c>
      <c r="K4">
        <v>1.5365072324973554</v>
      </c>
      <c r="L4">
        <v>1</v>
      </c>
      <c r="M4">
        <v>24.152969573587701</v>
      </c>
      <c r="N4">
        <v>1.1708467121809873</v>
      </c>
      <c r="O4">
        <v>1.1065229506026404</v>
      </c>
      <c r="P4">
        <v>0.12781941896900181</v>
      </c>
      <c r="Q4">
        <v>2.5708742801759561</v>
      </c>
      <c r="R4">
        <v>0.10308212760162333</v>
      </c>
      <c r="S4">
        <v>0.4092394462082008</v>
      </c>
      <c r="T4">
        <v>0.20108121271369736</v>
      </c>
      <c r="U4">
        <v>3.7704326703863464</v>
      </c>
    </row>
    <row r="5" spans="1:21" x14ac:dyDescent="0.3">
      <c r="B5">
        <v>3.7189572878879646</v>
      </c>
      <c r="C5">
        <v>192.25664412738112</v>
      </c>
      <c r="D5">
        <v>4.1148191738477191</v>
      </c>
      <c r="E5">
        <v>12.169871050814034</v>
      </c>
      <c r="F5">
        <v>4.4706238503512044</v>
      </c>
      <c r="G5">
        <v>177.45470731484124</v>
      </c>
      <c r="J5">
        <v>5.6305887585401626</v>
      </c>
      <c r="K5">
        <v>20.939919098672984</v>
      </c>
      <c r="L5">
        <v>1</v>
      </c>
      <c r="M5">
        <v>192.25664412738112</v>
      </c>
      <c r="N5">
        <v>1.0183123232141669</v>
      </c>
      <c r="O5">
        <v>4.19017107252707</v>
      </c>
      <c r="P5">
        <v>1.0018124527032959</v>
      </c>
      <c r="Q5">
        <v>12.191928366498844</v>
      </c>
      <c r="R5">
        <v>0.79251809838857989</v>
      </c>
      <c r="S5">
        <v>3.5430503124909674</v>
      </c>
      <c r="T5">
        <v>1.0081180467893067</v>
      </c>
      <c r="U5">
        <v>178.89529293180584</v>
      </c>
    </row>
    <row r="6" spans="1:21" x14ac:dyDescent="0.3">
      <c r="A6" t="s">
        <v>24</v>
      </c>
      <c r="B6">
        <f t="shared" ref="B6:G6" si="0">AVERAGE(B3:B5)</f>
        <v>1.9259403850941803</v>
      </c>
      <c r="C6">
        <f t="shared" si="0"/>
        <v>74.687564023579114</v>
      </c>
      <c r="D6">
        <f t="shared" si="0"/>
        <v>2.1473063153761038</v>
      </c>
      <c r="E6">
        <f t="shared" si="0"/>
        <v>11.658893195190288</v>
      </c>
      <c r="F6">
        <f t="shared" si="0"/>
        <v>3.3537402397282698</v>
      </c>
      <c r="G6">
        <f t="shared" si="0"/>
        <v>67.438228266323506</v>
      </c>
    </row>
    <row r="7" spans="1:21" x14ac:dyDescent="0.3">
      <c r="A7" t="s">
        <v>25</v>
      </c>
      <c r="B7">
        <f t="shared" ref="B7:G7" si="1">STDEV(B3:B5)</f>
        <v>1.5604465230789539</v>
      </c>
      <c r="C7">
        <f t="shared" si="1"/>
        <v>102.15149558266452</v>
      </c>
      <c r="D7">
        <f t="shared" si="1"/>
        <v>1.7178669949393421</v>
      </c>
      <c r="E7">
        <f t="shared" si="1"/>
        <v>8.7211608873130508</v>
      </c>
      <c r="F7">
        <f t="shared" si="1"/>
        <v>1.5217006939330679</v>
      </c>
      <c r="G7">
        <f t="shared" si="1"/>
        <v>95.486500841633415</v>
      </c>
    </row>
    <row r="8" spans="1:21" x14ac:dyDescent="0.3">
      <c r="A8" t="s">
        <v>26</v>
      </c>
      <c r="B8">
        <f t="shared" ref="B8:G8" si="2">B7/SQRT(3)</f>
        <v>0.90092422015564966</v>
      </c>
      <c r="C8">
        <f t="shared" si="2"/>
        <v>58.977193472774232</v>
      </c>
      <c r="D8">
        <f t="shared" si="2"/>
        <v>0.99181097196020274</v>
      </c>
      <c r="E8">
        <f t="shared" si="2"/>
        <v>5.0351645859362257</v>
      </c>
      <c r="F8">
        <f t="shared" si="2"/>
        <v>0.87855430526829714</v>
      </c>
      <c r="G8">
        <f t="shared" si="2"/>
        <v>55.129156964892481</v>
      </c>
    </row>
    <row r="29" spans="10:15" x14ac:dyDescent="0.3">
      <c r="J29" s="7">
        <v>1.1837409999999999</v>
      </c>
      <c r="K29" s="7">
        <v>7.653079</v>
      </c>
      <c r="L29" s="7">
        <v>1.3820380000000001</v>
      </c>
      <c r="M29" s="7">
        <v>2.6934779999999998</v>
      </c>
      <c r="N29" s="7">
        <v>1.6205639999999999</v>
      </c>
      <c r="O29" s="7">
        <v>6.1091819999999997</v>
      </c>
    </row>
    <row r="30" spans="10:15" x14ac:dyDescent="0.3">
      <c r="J30" s="7">
        <v>0.87512330000000005</v>
      </c>
      <c r="K30" s="7">
        <v>24.15297</v>
      </c>
      <c r="L30" s="7">
        <v>0.94506219999999996</v>
      </c>
      <c r="M30" s="7">
        <v>20.113330000000001</v>
      </c>
      <c r="N30" s="7">
        <v>3.9700329999999999</v>
      </c>
      <c r="O30" s="7">
        <v>18.750800000000002</v>
      </c>
    </row>
    <row r="31" spans="10:15" x14ac:dyDescent="0.3">
      <c r="J31" s="7">
        <v>3.7189570000000001</v>
      </c>
      <c r="K31" s="7">
        <v>192.25659999999999</v>
      </c>
      <c r="L31" s="7">
        <v>4.1148189999999998</v>
      </c>
      <c r="M31" s="7">
        <v>12.16987</v>
      </c>
      <c r="N31" s="7">
        <v>4.4706239999999999</v>
      </c>
      <c r="O31" s="7">
        <v>177.4547</v>
      </c>
    </row>
    <row r="34" spans="2:15" x14ac:dyDescent="0.3">
      <c r="J34">
        <f>J29/$K$29</f>
        <v>0.15467513140789477</v>
      </c>
      <c r="K34">
        <f t="shared" ref="K34:O34" si="3">K29/$K$29</f>
        <v>1</v>
      </c>
      <c r="L34">
        <f t="shared" si="3"/>
        <v>0.18058587922586453</v>
      </c>
      <c r="M34">
        <f t="shared" si="3"/>
        <v>0.35194697454449375</v>
      </c>
      <c r="N34">
        <f t="shared" si="3"/>
        <v>0.21175320416789112</v>
      </c>
      <c r="O34">
        <f t="shared" si="3"/>
        <v>0.79826459389743654</v>
      </c>
    </row>
    <row r="35" spans="2:15" x14ac:dyDescent="0.3">
      <c r="J35">
        <f>J30/$K$30</f>
        <v>3.623253372152576E-2</v>
      </c>
      <c r="K35">
        <f t="shared" ref="K35:O35" si="4">K30/$K$30</f>
        <v>1</v>
      </c>
      <c r="L35">
        <f t="shared" si="4"/>
        <v>3.9128198312671274E-2</v>
      </c>
      <c r="M35">
        <f t="shared" si="4"/>
        <v>0.83274769107070479</v>
      </c>
      <c r="N35">
        <f t="shared" si="4"/>
        <v>0.1643703859194128</v>
      </c>
      <c r="O35">
        <f t="shared" si="4"/>
        <v>0.77633516706227024</v>
      </c>
    </row>
    <row r="36" spans="2:15" x14ac:dyDescent="0.3">
      <c r="J36">
        <f>J31/$K$31</f>
        <v>1.9343715638370805E-2</v>
      </c>
      <c r="K36">
        <f t="shared" ref="K36:O36" si="5">K31/$K$31</f>
        <v>1</v>
      </c>
      <c r="L36">
        <f t="shared" si="5"/>
        <v>2.1402745081313203E-2</v>
      </c>
      <c r="M36">
        <f t="shared" si="5"/>
        <v>6.3300141581615399E-2</v>
      </c>
      <c r="N36">
        <f t="shared" si="5"/>
        <v>2.3253422769361366E-2</v>
      </c>
      <c r="O36">
        <f t="shared" si="5"/>
        <v>0.92300966520785244</v>
      </c>
    </row>
    <row r="44" spans="2:15" x14ac:dyDescent="0.3">
      <c r="B44" t="s">
        <v>29</v>
      </c>
    </row>
    <row r="46" spans="2:15" x14ac:dyDescent="0.3">
      <c r="B46">
        <v>0.25716376074114916</v>
      </c>
      <c r="C46">
        <v>1</v>
      </c>
      <c r="D46">
        <v>0.17022989034152972</v>
      </c>
      <c r="E46">
        <v>0.2909068894548838</v>
      </c>
      <c r="F46">
        <v>0.12935491626942922</v>
      </c>
      <c r="G46">
        <v>0.52292819290159898</v>
      </c>
    </row>
    <row r="47" spans="2:15" x14ac:dyDescent="0.3">
      <c r="B47">
        <v>6.3615665469872129E-2</v>
      </c>
      <c r="C47">
        <v>1</v>
      </c>
      <c r="D47">
        <v>4.5813122367059582E-2</v>
      </c>
      <c r="E47">
        <v>0.10644133311819827</v>
      </c>
      <c r="F47">
        <v>1.6943649308270626E-2</v>
      </c>
      <c r="G47">
        <v>0.1561063809938085</v>
      </c>
    </row>
    <row r="48" spans="2:15" x14ac:dyDescent="0.3">
      <c r="B48">
        <v>0.10891649125425845</v>
      </c>
      <c r="C48">
        <v>1</v>
      </c>
      <c r="D48">
        <v>2.1794674985332833E-2</v>
      </c>
      <c r="E48">
        <v>6.3414861014743334E-2</v>
      </c>
      <c r="F48">
        <v>1.8428753547489844E-2</v>
      </c>
      <c r="G48">
        <v>0.93050252564107694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1N</vt:lpstr>
      <vt:lpstr>2N</vt:lpstr>
      <vt:lpstr>3n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Office-bruger</dc:creator>
  <cp:lastModifiedBy>Stine Helene Falsig Pedersen</cp:lastModifiedBy>
  <dcterms:created xsi:type="dcterms:W3CDTF">2019-05-07T09:02:35Z</dcterms:created>
  <dcterms:modified xsi:type="dcterms:W3CDTF">2022-10-30T14:44:14Z</dcterms:modified>
</cp:coreProperties>
</file>